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uniroma3-my.sharepoint.com/personal/cfarina_os_uniroma3_it/Documents/Desktop/"/>
    </mc:Choice>
  </mc:AlternateContent>
  <xr:revisionPtr revIDLastSave="308" documentId="8_{4640FEF2-D449-4524-A2F1-B50731C30406}" xr6:coauthVersionLast="47" xr6:coauthVersionMax="47" xr10:uidLastSave="{35749319-C2D2-4F4D-ADEC-BC3DBDC28FD7}"/>
  <bookViews>
    <workbookView xWindow="-108" yWindow="-108" windowWidth="23256" windowHeight="12456" firstSheet="1" activeTab="1" xr2:uid="{0E260920-A979-4D26-9C16-2A7FCF7B7591}"/>
  </bookViews>
  <sheets>
    <sheet name="ELETTI FINALI" sheetId="17" state="hidden" r:id="rId1"/>
    <sheet name="ELETTI post CEC" sheetId="19" r:id="rId2"/>
    <sheet name="SA" sheetId="1" r:id="rId3"/>
    <sheet name="CdA" sheetId="2" r:id="rId4"/>
    <sheet name="NdV" sheetId="3" r:id="rId5"/>
    <sheet name="CdS" sheetId="4" r:id="rId6"/>
    <sheet name="CdS Dottorandi" sheetId="18" r:id="rId7"/>
    <sheet name="Architettura" sheetId="5" r:id="rId8"/>
    <sheet name="Economia" sheetId="6" r:id="rId9"/>
    <sheet name="Economia Aziendale" sheetId="7" r:id="rId10"/>
    <sheet name="FilCoSpe" sheetId="13" r:id="rId11"/>
    <sheet name="Giurisprudenza" sheetId="8" r:id="rId12"/>
    <sheet name="Ingegneria CITA" sheetId="9" r:id="rId13"/>
    <sheet name="Ingegneria IIEM" sheetId="21" r:id="rId14"/>
    <sheet name="Dip.to Lingue" sheetId="12" r:id="rId15"/>
    <sheet name="Matematica e Fisica" sheetId="10" r:id="rId16"/>
    <sheet name="Scienze" sheetId="11" r:id="rId17"/>
    <sheet name="Sc.Formazione" sheetId="15" r:id="rId18"/>
    <sheet name="Sc.Politiche" sheetId="16" r:id="rId19"/>
    <sheet name="Studi Umanistici" sheetId="14" r:id="rId20"/>
  </sheets>
  <definedNames>
    <definedName name="_xlnm.Print_Area" localSheetId="0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4" l="1"/>
  <c r="B8" i="14"/>
  <c r="B7" i="14"/>
  <c r="B6" i="14"/>
  <c r="B5" i="14"/>
  <c r="B4" i="14"/>
  <c r="C10" i="14"/>
  <c r="C65" i="16"/>
  <c r="C64" i="16"/>
  <c r="C63" i="16"/>
  <c r="C62" i="16"/>
  <c r="C61" i="16"/>
  <c r="C60" i="16"/>
  <c r="C59" i="16"/>
  <c r="C58" i="16"/>
  <c r="C57" i="16"/>
  <c r="C56" i="16"/>
  <c r="C55" i="16"/>
  <c r="C54" i="16"/>
  <c r="C53" i="16"/>
  <c r="C52" i="16"/>
  <c r="C51" i="16"/>
  <c r="C50" i="16"/>
  <c r="C49" i="16"/>
  <c r="C48" i="16"/>
  <c r="C47" i="16"/>
  <c r="C46" i="16"/>
  <c r="C45" i="16"/>
  <c r="C44" i="16"/>
  <c r="C43" i="16"/>
  <c r="C42" i="16"/>
  <c r="C41" i="16"/>
  <c r="C40" i="16"/>
  <c r="C39" i="16"/>
  <c r="C38" i="16"/>
  <c r="C37" i="16"/>
  <c r="C36" i="16"/>
  <c r="C35" i="16"/>
  <c r="C34" i="16"/>
  <c r="C33" i="16"/>
  <c r="C32" i="16"/>
  <c r="C31" i="16"/>
  <c r="C30" i="16"/>
  <c r="C29" i="16"/>
  <c r="C28" i="16"/>
  <c r="C27" i="16"/>
  <c r="C26" i="16"/>
  <c r="C25" i="16"/>
  <c r="C24" i="16"/>
  <c r="C23" i="16"/>
  <c r="C22" i="16"/>
  <c r="C21" i="16"/>
  <c r="C20" i="16"/>
  <c r="C19" i="16"/>
  <c r="C18" i="16"/>
  <c r="C17" i="16"/>
  <c r="C16" i="16"/>
  <c r="C15" i="16"/>
  <c r="C14" i="16"/>
  <c r="B9" i="16"/>
  <c r="B8" i="16"/>
  <c r="B7" i="16"/>
  <c r="B6" i="16"/>
  <c r="B5" i="16"/>
  <c r="B4" i="16"/>
  <c r="C10" i="16"/>
  <c r="C9" i="16"/>
  <c r="C8" i="16"/>
  <c r="C7" i="16"/>
  <c r="C6" i="16"/>
  <c r="C5" i="16"/>
  <c r="C4" i="16"/>
  <c r="B8" i="15"/>
  <c r="B7" i="15"/>
  <c r="B6" i="15"/>
  <c r="B5" i="15"/>
  <c r="B4" i="15"/>
  <c r="C9" i="15"/>
  <c r="C8" i="15"/>
  <c r="C7" i="15"/>
  <c r="C6" i="15"/>
  <c r="C5" i="15"/>
  <c r="C4" i="15"/>
  <c r="B8" i="11"/>
  <c r="B7" i="11"/>
  <c r="B6" i="11"/>
  <c r="B5" i="11"/>
  <c r="B4" i="11"/>
  <c r="C9" i="11"/>
  <c r="B6" i="10"/>
  <c r="B5" i="10"/>
  <c r="B4" i="10"/>
  <c r="C7" i="10"/>
  <c r="B9" i="12"/>
  <c r="B8" i="12"/>
  <c r="B7" i="12"/>
  <c r="B6" i="12"/>
  <c r="B5" i="12"/>
  <c r="B4" i="12"/>
  <c r="C10" i="12"/>
  <c r="C37" i="21"/>
  <c r="C36" i="21"/>
  <c r="C35" i="21"/>
  <c r="C34" i="21"/>
  <c r="C33" i="21"/>
  <c r="C32" i="21"/>
  <c r="C31" i="21"/>
  <c r="C30" i="21"/>
  <c r="C29" i="21"/>
  <c r="C28" i="21"/>
  <c r="C27" i="21"/>
  <c r="C26" i="21"/>
  <c r="C25" i="21"/>
  <c r="C24" i="21"/>
  <c r="C23" i="21"/>
  <c r="C22" i="21"/>
  <c r="C21" i="21"/>
  <c r="C20" i="21"/>
  <c r="C19" i="21"/>
  <c r="C18" i="21"/>
  <c r="C17" i="21"/>
  <c r="C16" i="21"/>
  <c r="C15" i="21"/>
  <c r="C14" i="21"/>
  <c r="C13" i="21"/>
  <c r="C12" i="21"/>
  <c r="C93" i="8"/>
  <c r="C92" i="8"/>
  <c r="C91" i="8"/>
  <c r="C90" i="8"/>
  <c r="C89" i="8"/>
  <c r="C88" i="8"/>
  <c r="C87" i="8"/>
  <c r="C86" i="8"/>
  <c r="C85" i="8"/>
  <c r="C84" i="8"/>
  <c r="C83" i="8"/>
  <c r="C82" i="8"/>
  <c r="C81" i="8"/>
  <c r="C80" i="8"/>
  <c r="C79" i="8"/>
  <c r="C78" i="8"/>
  <c r="C77" i="8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51" i="8"/>
  <c r="C50" i="8"/>
  <c r="C49" i="8"/>
  <c r="C48" i="8"/>
  <c r="C47" i="8"/>
  <c r="C46" i="8"/>
  <c r="C45" i="8"/>
  <c r="C44" i="8"/>
  <c r="C43" i="8"/>
  <c r="C42" i="8"/>
  <c r="C41" i="8"/>
  <c r="C40" i="8"/>
  <c r="C39" i="8"/>
  <c r="C38" i="8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B7" i="21"/>
  <c r="B6" i="21"/>
  <c r="B5" i="21"/>
  <c r="C7" i="21"/>
  <c r="C6" i="21"/>
  <c r="C5" i="21"/>
  <c r="C4" i="21"/>
  <c r="B7" i="9"/>
  <c r="B6" i="9"/>
  <c r="B5" i="9"/>
  <c r="B4" i="9"/>
  <c r="C8" i="9"/>
  <c r="B10" i="8"/>
  <c r="B9" i="8"/>
  <c r="B8" i="8"/>
  <c r="B7" i="8"/>
  <c r="B6" i="8"/>
  <c r="B5" i="8"/>
  <c r="B4" i="8"/>
  <c r="C11" i="8"/>
  <c r="C10" i="8"/>
  <c r="C9" i="8"/>
  <c r="C8" i="8"/>
  <c r="C7" i="8"/>
  <c r="C6" i="8"/>
  <c r="C5" i="8"/>
  <c r="C4" i="8"/>
  <c r="B11" i="13"/>
  <c r="B10" i="13"/>
  <c r="B9" i="13"/>
  <c r="B8" i="13"/>
  <c r="B7" i="13"/>
  <c r="B6" i="13"/>
  <c r="B5" i="13"/>
  <c r="B4" i="13"/>
  <c r="C12" i="13"/>
  <c r="C11" i="13"/>
  <c r="C10" i="13"/>
  <c r="C9" i="13"/>
  <c r="C8" i="13"/>
  <c r="C7" i="13"/>
  <c r="C6" i="13"/>
  <c r="C5" i="13"/>
  <c r="C4" i="13"/>
  <c r="B8" i="7"/>
  <c r="B7" i="7"/>
  <c r="B5" i="7"/>
  <c r="B4" i="7"/>
  <c r="C8" i="7"/>
  <c r="C7" i="7"/>
  <c r="C6" i="7"/>
  <c r="B6" i="7" s="1"/>
  <c r="C5" i="7"/>
  <c r="C4" i="7"/>
  <c r="C9" i="7" s="1"/>
  <c r="B4" i="6"/>
  <c r="B5" i="6"/>
  <c r="B6" i="6"/>
  <c r="B7" i="6"/>
  <c r="C8" i="6"/>
  <c r="B6" i="5"/>
  <c r="B5" i="5"/>
  <c r="B4" i="5"/>
  <c r="C7" i="5"/>
  <c r="C6" i="5"/>
  <c r="C5" i="5"/>
  <c r="C4" i="5"/>
  <c r="B4" i="4"/>
  <c r="C11" i="4"/>
  <c r="B11" i="4" s="1"/>
  <c r="C10" i="4"/>
  <c r="B10" i="4" s="1"/>
  <c r="C9" i="4"/>
  <c r="B9" i="4" s="1"/>
  <c r="C8" i="4"/>
  <c r="B8" i="4" s="1"/>
  <c r="C7" i="4"/>
  <c r="B7" i="4" s="1"/>
  <c r="C6" i="4"/>
  <c r="B6" i="4" s="1"/>
  <c r="C5" i="4"/>
  <c r="B5" i="4" s="1"/>
  <c r="C4" i="4"/>
  <c r="D12" i="1"/>
  <c r="B7" i="3"/>
  <c r="B6" i="3"/>
  <c r="B5" i="3"/>
  <c r="B4" i="3"/>
  <c r="C7" i="3"/>
  <c r="C6" i="3"/>
  <c r="C5" i="3"/>
  <c r="C4" i="3"/>
  <c r="C8" i="3" s="1"/>
  <c r="B8" i="2"/>
  <c r="B7" i="2"/>
  <c r="B6" i="2"/>
  <c r="C8" i="2"/>
  <c r="C7" i="2"/>
  <c r="C6" i="2"/>
  <c r="C5" i="2"/>
  <c r="B5" i="2" s="1"/>
  <c r="C4" i="2"/>
  <c r="B4" i="2" s="1"/>
  <c r="C11" i="1"/>
  <c r="C10" i="1"/>
  <c r="C9" i="1"/>
  <c r="C8" i="1"/>
  <c r="C7" i="1"/>
  <c r="C6" i="1"/>
  <c r="C5" i="1"/>
  <c r="C4" i="1"/>
  <c r="C9" i="2" l="1"/>
  <c r="C12" i="4"/>
  <c r="C8" i="21"/>
  <c r="B4" i="21"/>
  <c r="D11" i="1"/>
  <c r="D10" i="1"/>
  <c r="D9" i="1"/>
  <c r="D8" i="1"/>
  <c r="D7" i="1"/>
  <c r="D6" i="1"/>
  <c r="D5" i="1"/>
  <c r="D4" i="1"/>
  <c r="C3" i="18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C46" i="15"/>
  <c r="C47" i="15"/>
  <c r="C48" i="15"/>
  <c r="C49" i="15"/>
  <c r="C50" i="15"/>
  <c r="C51" i="15"/>
  <c r="C52" i="15"/>
  <c r="C53" i="15"/>
  <c r="C54" i="15"/>
  <c r="C55" i="15"/>
  <c r="C56" i="15"/>
  <c r="C57" i="15"/>
  <c r="C58" i="15"/>
  <c r="C59" i="15"/>
  <c r="C60" i="15"/>
  <c r="C61" i="15"/>
  <c r="C62" i="15"/>
  <c r="C63" i="15"/>
  <c r="C64" i="15"/>
  <c r="C65" i="15"/>
  <c r="C13" i="15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C46" i="13"/>
  <c r="C47" i="13"/>
  <c r="C48" i="13"/>
  <c r="C49" i="13"/>
  <c r="C50" i="13"/>
  <c r="C51" i="13"/>
  <c r="C52" i="13"/>
  <c r="C53" i="13"/>
  <c r="C54" i="13"/>
  <c r="C55" i="13"/>
  <c r="C56" i="13"/>
  <c r="C57" i="13"/>
  <c r="C58" i="13"/>
  <c r="C59" i="13"/>
  <c r="C60" i="13"/>
  <c r="C61" i="13"/>
  <c r="C62" i="13"/>
  <c r="C63" i="13"/>
  <c r="C64" i="13"/>
  <c r="C65" i="13"/>
  <c r="C66" i="13"/>
  <c r="C67" i="13"/>
  <c r="C68" i="13"/>
  <c r="C69" i="13"/>
  <c r="C70" i="13"/>
  <c r="C71" i="13"/>
  <c r="C72" i="13"/>
  <c r="C73" i="13"/>
  <c r="C74" i="13"/>
  <c r="C75" i="13"/>
  <c r="C76" i="13"/>
  <c r="C77" i="13"/>
  <c r="C78" i="13"/>
  <c r="C79" i="13"/>
  <c r="C80" i="13"/>
  <c r="C81" i="13"/>
  <c r="C82" i="13"/>
  <c r="C83" i="13"/>
  <c r="C84" i="13"/>
  <c r="C85" i="13"/>
  <c r="C86" i="13"/>
  <c r="C87" i="13"/>
  <c r="C88" i="13"/>
  <c r="C89" i="13"/>
  <c r="C90" i="13"/>
  <c r="C91" i="13"/>
  <c r="C92" i="13"/>
  <c r="C93" i="13"/>
  <c r="C94" i="13"/>
  <c r="C95" i="13"/>
  <c r="C96" i="13"/>
  <c r="C97" i="13"/>
  <c r="C15" i="13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13" i="7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5" i="4"/>
  <c r="C13" i="3"/>
  <c r="C14" i="3"/>
  <c r="C15" i="3"/>
  <c r="C16" i="3"/>
  <c r="C17" i="3"/>
  <c r="C18" i="3"/>
  <c r="C19" i="3"/>
  <c r="C20" i="3"/>
  <c r="C12" i="3"/>
  <c r="C14" i="2"/>
  <c r="C15" i="2"/>
  <c r="C16" i="2"/>
  <c r="C17" i="2"/>
  <c r="C18" i="2"/>
  <c r="C19" i="2"/>
  <c r="C20" i="2"/>
  <c r="C21" i="2"/>
  <c r="C22" i="2"/>
  <c r="C23" i="2"/>
  <c r="C24" i="2"/>
  <c r="C13" i="2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</calcChain>
</file>

<file path=xl/sharedStrings.xml><?xml version="1.0" encoding="utf-8"?>
<sst xmlns="http://schemas.openxmlformats.org/spreadsheetml/2006/main" count="2852" uniqueCount="663">
  <si>
    <t>lista</t>
  </si>
  <si>
    <t>totale voti</t>
  </si>
  <si>
    <t>ARCHITETTURA</t>
  </si>
  <si>
    <t>ECONOMIA</t>
  </si>
  <si>
    <t>MATEMATICA E FISICA</t>
  </si>
  <si>
    <t>SCIENZE</t>
  </si>
  <si>
    <t>candidato</t>
  </si>
  <si>
    <t>CONTROVENTO</t>
  </si>
  <si>
    <t xml:space="preserve">SENATO ACCADEMICO </t>
  </si>
  <si>
    <t xml:space="preserve">CONSIGLIO DI AMMINISTRAZIONE </t>
  </si>
  <si>
    <t xml:space="preserve">NUCLEO DI VALUTAZIONE </t>
  </si>
  <si>
    <t>CONSIGLIO DEGLI STUDENTI</t>
  </si>
  <si>
    <t xml:space="preserve">CONSIGLIO DI DIPARTIMENTO DI ECONOMIA </t>
  </si>
  <si>
    <t>CONSIGLIO DI DIPARTIMENTO DI ARCHITETTURA</t>
  </si>
  <si>
    <t xml:space="preserve">CONSIGLIO DI DIPARTIMENTO DI ECONOMIA AZIENDALE </t>
  </si>
  <si>
    <t>CONSIGLIO DI DIPARTIMENTO DI GIURISPRUDENZA</t>
  </si>
  <si>
    <t>CONSIGLIO DI DIPARTIMENTO DI MATEMATICA E FISICA</t>
  </si>
  <si>
    <t>CONSIGLIO DI DIPARTIMENTO DI SCIENZE</t>
  </si>
  <si>
    <t>CONSIGLIO DI DIPARTIMENTO DI LINGUE LETTERATURE E CULTURE STRANIERE</t>
  </si>
  <si>
    <t>CONSIGLIO DI DIPARTIMENTO DI STUDI UMANISTICI</t>
  </si>
  <si>
    <t>CONSIGLIO DI DIPARTIMENTO DI SCIENZE DELLA FORMAZIONE</t>
  </si>
  <si>
    <t>CONSIGLIO DI DIPARTIMENTO DI SCIENZE DELLA POLITICHE</t>
  </si>
  <si>
    <t>CONSIGLIO DI AMMINISTRAZIONE</t>
  </si>
  <si>
    <t>LISTA</t>
  </si>
  <si>
    <t>CANDIDATO</t>
  </si>
  <si>
    <t>SENATO ACCADEMICO</t>
  </si>
  <si>
    <t>16 componenti di II° (2 per ciascuna area scientifico-disciplinare)</t>
  </si>
  <si>
    <t>AREA SCIENTIFICO DISCIPLINARE DI ARCHITETTURA</t>
  </si>
  <si>
    <t>AREA SCIENTIFICO DISCIPLINARE DELLE SCIENZE ECONOMICHE</t>
  </si>
  <si>
    <t>AREA SCIENTIFICO DISCIPLINARE DI LETTERE E FILOSOFIA</t>
  </si>
  <si>
    <t>AREA SCIENTIFICO DISCIPLINARE DELLE SCIENZE GIURIDICHE</t>
  </si>
  <si>
    <t>AREA SCIENTIFICO DISCIPLINARE DI INGEGNERIA</t>
  </si>
  <si>
    <t>AREA SCIENTIFICO DISCIPLINARE DELLE SCIENZE MATEMATICHE, FISICHE E NATURALI</t>
  </si>
  <si>
    <t>AREA SCIENTIFICO DISCIPLINARE DELLE SCIENZE DELLA FORMAZIONE</t>
  </si>
  <si>
    <t>AREA SCIENTIFICO DISCIPLINARE DELLE SCIENZE POLITICHE</t>
  </si>
  <si>
    <t>NUCLEO DI VALUTAZIONE</t>
  </si>
  <si>
    <t>CONSIGLIO DI ARCHITETTURA</t>
  </si>
  <si>
    <t>CONSIGLIO DI ECONOMIA</t>
  </si>
  <si>
    <t>CONSIGLIO DI GIURISPRUDENZA</t>
  </si>
  <si>
    <t>CONSIGLIO DI INGEGNERIA</t>
  </si>
  <si>
    <t>CONSIGLIO DI SCIENZE</t>
  </si>
  <si>
    <t>CONSIGLIO DI MATEMATICA E FISICA</t>
  </si>
  <si>
    <t>CONSIGLIO DI LINGUE, LETTERATURE E CULTURE STRANIERE</t>
  </si>
  <si>
    <t>CONSIGLIO DI FILOSOFIA, COMUNICAZIONE E SPETTACOLO</t>
  </si>
  <si>
    <t>CONSIGLIO DI STUDI UMANISTICI</t>
  </si>
  <si>
    <t>CONSIGLIO DI SCIENZE DELLA FORMAZIONE</t>
  </si>
  <si>
    <t>CONSIGLIO DI SCIENZE POLITICHE</t>
  </si>
  <si>
    <t>CONSIGLIO DI ECONOMIA AZIENDALE</t>
  </si>
  <si>
    <t>CdS Dottorandi</t>
  </si>
  <si>
    <t>STUDI UMANISTICI</t>
  </si>
  <si>
    <t>Fronte della gioventù comunista</t>
  </si>
  <si>
    <t>Ricomincio dagli Studenti - UDU Roma</t>
  </si>
  <si>
    <t>CAMBIARE ROTTA - Organizzazione Giovanile Comunista</t>
  </si>
  <si>
    <t>Azione Universitaria</t>
  </si>
  <si>
    <t>STUDENTI ALLA TERZA - S3</t>
  </si>
  <si>
    <t>Link&amp;Marielle</t>
  </si>
  <si>
    <t>PROGETTO ROMA3</t>
  </si>
  <si>
    <t>ProgettAzione</t>
  </si>
  <si>
    <t>RICOMINCIAMO</t>
  </si>
  <si>
    <t>ARCHa</t>
  </si>
  <si>
    <t>LISTA AURORA</t>
  </si>
  <si>
    <t>CONSIGLIO DI DIPARTIMENTO DI INGEGNERIA CIVILE, INFORMATICA E DELLE TECNOLOGIE AERONAUTICHE</t>
  </si>
  <si>
    <t>CONSIGLIO DI DIPARTIMENTO DI INGEGNERIA INDUSTRIALE, ELETTRONICA E MECCANICA</t>
  </si>
  <si>
    <t>Asimmetria</t>
  </si>
  <si>
    <t>BEATRICE CASSONE</t>
  </si>
  <si>
    <t>MARGHERITA BALDI</t>
  </si>
  <si>
    <t>CAMILLA MARCONI</t>
  </si>
  <si>
    <t>REBECCA MANCINI</t>
  </si>
  <si>
    <t>DAVIDE PASSETTI</t>
  </si>
  <si>
    <t>LUDOVICA NERI</t>
  </si>
  <si>
    <t>JOSIP NICCOLAI</t>
  </si>
  <si>
    <t>LAURA PERITORE</t>
  </si>
  <si>
    <t>CARLOTTA BERGAGNA</t>
  </si>
  <si>
    <t>DIEGO REYNOSO</t>
  </si>
  <si>
    <t>FRANCESCA MARIA MAURIELLO</t>
  </si>
  <si>
    <t>AURORA CHAMBON</t>
  </si>
  <si>
    <t>MARCO ANTONELLI</t>
  </si>
  <si>
    <t>LEONARDO RUGGERI</t>
  </si>
  <si>
    <t>STEFANO BARONE</t>
  </si>
  <si>
    <t>GAIA FIDANZA</t>
  </si>
  <si>
    <t>CLAUDIO LOMONACO</t>
  </si>
  <si>
    <t>SARA MIAN</t>
  </si>
  <si>
    <t>CHIARA BOTTIGLIERI</t>
  </si>
  <si>
    <t>FRANCESCA ROMAGNOLI</t>
  </si>
  <si>
    <t>CHIARA CACCETTA</t>
  </si>
  <si>
    <t>ALESSIA MARACA</t>
  </si>
  <si>
    <t>PIERLUIGI BIBBA</t>
  </si>
  <si>
    <t>MATILDE GRECO</t>
  </si>
  <si>
    <t>EDOARDO PASQUINI</t>
  </si>
  <si>
    <t>LUCA PEPERONI</t>
  </si>
  <si>
    <t>GIACOMO SVIDERCOSCHI</t>
  </si>
  <si>
    <t>MARCO SEBASTIANELLI</t>
  </si>
  <si>
    <t>PAOLO FEDERICO</t>
  </si>
  <si>
    <t>DAMIANO MAGRINI</t>
  </si>
  <si>
    <t>COSTANZA LIVERANI</t>
  </si>
  <si>
    <t>LORENZO DI MATTIA</t>
  </si>
  <si>
    <t>GIOVANNA LOCONTE</t>
  </si>
  <si>
    <t>NIIMA OUAHID</t>
  </si>
  <si>
    <t>CLEMENTE LONGO</t>
  </si>
  <si>
    <t>ALICE PIA DI FILIPPO</t>
  </si>
  <si>
    <t>FEDERICO DE MARCO</t>
  </si>
  <si>
    <t>MAYA THOMAS</t>
  </si>
  <si>
    <t>SONIA CICCOTTI</t>
  </si>
  <si>
    <t>GIUSEPPE DI MARZO</t>
  </si>
  <si>
    <t>ELISA PASTORE</t>
  </si>
  <si>
    <t>LUCA MARIANI</t>
  </si>
  <si>
    <t>SIMONE FALZARANO</t>
  </si>
  <si>
    <t>ANTHONY COSTA</t>
  </si>
  <si>
    <t>FRANCESCO MANNO</t>
  </si>
  <si>
    <t>BEATRICE NICOLAMME</t>
  </si>
  <si>
    <t>CHIARA DI PALMA</t>
  </si>
  <si>
    <t>MINA GRANZINI</t>
  </si>
  <si>
    <t>FLAMINIA USAI</t>
  </si>
  <si>
    <t>DANIELE COCULO</t>
  </si>
  <si>
    <t>MARCO SODERINI</t>
  </si>
  <si>
    <t>ALICE MACCHIUSI</t>
  </si>
  <si>
    <t>LUDOVICA BALDAN BEMBO</t>
  </si>
  <si>
    <t>MIKAYLLA CONTIGIANI</t>
  </si>
  <si>
    <t>MARGHERITA BRESCIA</t>
  </si>
  <si>
    <t>CAROLINA MARRA</t>
  </si>
  <si>
    <t>SADRA VALIZADEH</t>
  </si>
  <si>
    <t>ALEXANDRA ADATIA PELLEGRINI</t>
  </si>
  <si>
    <t>MATILDA RIOLINO</t>
  </si>
  <si>
    <t>IDA MOHAMED HUSSEIN</t>
  </si>
  <si>
    <t>FLAVIO UZZO</t>
  </si>
  <si>
    <t>ALESSANDRO SCAVUZZO</t>
  </si>
  <si>
    <t>CHIARA RAGNO</t>
  </si>
  <si>
    <t>BIANCA VALENTINA DERI</t>
  </si>
  <si>
    <t>GABRIELE CASAROLI</t>
  </si>
  <si>
    <t>EMILIANO ARGENTIERI</t>
  </si>
  <si>
    <t>BIANCA GENTILI</t>
  </si>
  <si>
    <t>MARCO SICA</t>
  </si>
  <si>
    <t>BILLIE MUNARETTO</t>
  </si>
  <si>
    <t>CLAUDIO BATTAGLIA</t>
  </si>
  <si>
    <t>ELEONORA GORI</t>
  </si>
  <si>
    <t>VALERIA ACETI</t>
  </si>
  <si>
    <t>NORMA RAY FRANCO</t>
  </si>
  <si>
    <t>DAVIDE FACCIPONTI</t>
  </si>
  <si>
    <t>PAOLO ALECCI</t>
  </si>
  <si>
    <t>GIULIA AMMAZZALAMORTE</t>
  </si>
  <si>
    <t>ALESSANDRO GATTA</t>
  </si>
  <si>
    <t>MATTEO GALIETI</t>
  </si>
  <si>
    <t>CHIARA GALLINARI</t>
  </si>
  <si>
    <t>LORENZO TORBESI</t>
  </si>
  <si>
    <t>FRANCESCA CAVALERI</t>
  </si>
  <si>
    <t>CHRISTIAN VALERI</t>
  </si>
  <si>
    <t>SOFIA CAROSI</t>
  </si>
  <si>
    <t>PAOLO INCELLI</t>
  </si>
  <si>
    <t>GIAN MARIA CERVONI</t>
  </si>
  <si>
    <t>RICCARDO SGARRA</t>
  </si>
  <si>
    <t>CLAUDIO SOLINAS</t>
  </si>
  <si>
    <t>CHIARA FICHERA</t>
  </si>
  <si>
    <t>SAMUELE CIAPPICI</t>
  </si>
  <si>
    <t>CLAUDIO COLANTONIO</t>
  </si>
  <si>
    <t>LEONARDO GUGLIETTI</t>
  </si>
  <si>
    <t>FRANCESCO MATTIONI</t>
  </si>
  <si>
    <t>JACOPO D'ANGELO</t>
  </si>
  <si>
    <t>LUCA LOFFREDI</t>
  </si>
  <si>
    <t>MICHELE ROBERT</t>
  </si>
  <si>
    <t>UMBERTO MAZZEI</t>
  </si>
  <si>
    <t>FILIPPO BERNARDI</t>
  </si>
  <si>
    <t>FRANCESCA SOBRERO</t>
  </si>
  <si>
    <t>GABRIELE PALOMBO</t>
  </si>
  <si>
    <t>ELIA VENDITTI</t>
  </si>
  <si>
    <t>MARTINA COIRO</t>
  </si>
  <si>
    <t>MATTEO ANNUNZIATA</t>
  </si>
  <si>
    <t>CLELIA CORRIDORI</t>
  </si>
  <si>
    <t>SIMONE BUFANO</t>
  </si>
  <si>
    <t>ALICE NICOSIA</t>
  </si>
  <si>
    <t>THEO PANIZZI</t>
  </si>
  <si>
    <t>LILA SALMA KERAINE</t>
  </si>
  <si>
    <t>GAIA DE BLASIS</t>
  </si>
  <si>
    <t>LUCREZIA RAGOSTA</t>
  </si>
  <si>
    <t>GIULIA BONGIOVANNI</t>
  </si>
  <si>
    <t>MARCO EZIO MORETTI</t>
  </si>
  <si>
    <t>GUGLIELMO LOMBARDI</t>
  </si>
  <si>
    <t>ANNA LANDRISCINA</t>
  </si>
  <si>
    <t>ILARIA DE PALMA</t>
  </si>
  <si>
    <t>GIULIA SANTUCCI</t>
  </si>
  <si>
    <t>GEMMA PANDOLFINI</t>
  </si>
  <si>
    <t>CARLOTTA VIVARELLI</t>
  </si>
  <si>
    <t>BENEDETTA VERSACE</t>
  </si>
  <si>
    <t>NICOLE NATALIA CONDE GUIZADA</t>
  </si>
  <si>
    <t>SOFIA RUSSO</t>
  </si>
  <si>
    <t>IRENE MARACCHIONI</t>
  </si>
  <si>
    <t>ALESSANDRO CARONIA</t>
  </si>
  <si>
    <t>GIOVANNI DE CARLO CHIMIENTI</t>
  </si>
  <si>
    <t>ADRIANA BIVOL</t>
  </si>
  <si>
    <t>REBECCA IANNICOLA</t>
  </si>
  <si>
    <t>ALESSANDRO TARALLO</t>
  </si>
  <si>
    <t>DAMIANO MASELLA</t>
  </si>
  <si>
    <t>ELEONORA URBANI</t>
  </si>
  <si>
    <t>ELENA PALLADINO</t>
  </si>
  <si>
    <t>CHIARA DI COCCO</t>
  </si>
  <si>
    <t>ROSANNA DE LUCA</t>
  </si>
  <si>
    <t>IRENE SONCINI</t>
  </si>
  <si>
    <t>NICOLE DELIA MONTES AGUIRRE</t>
  </si>
  <si>
    <t>DALILA DE MASI</t>
  </si>
  <si>
    <t>BENEDETTA BARTOLOMEI</t>
  </si>
  <si>
    <t>FLAVIA ZUCCHETTI</t>
  </si>
  <si>
    <t>BIANCA DE NICOLA</t>
  </si>
  <si>
    <t>RICCARDO PAVONE</t>
  </si>
  <si>
    <t>FLAVIA PALMISANO</t>
  </si>
  <si>
    <t>MARTA MAGGIORE</t>
  </si>
  <si>
    <t>NICOLE NERI</t>
  </si>
  <si>
    <t>FEDERICA LARITONDA</t>
  </si>
  <si>
    <t>KLONI MELEQI</t>
  </si>
  <si>
    <t>ANNAMARIA TOZZO</t>
  </si>
  <si>
    <t>FABIANA FRACASSO</t>
  </si>
  <si>
    <t>FILIPPO FLOCCARI</t>
  </si>
  <si>
    <t>BEATRICE MUSSONI</t>
  </si>
  <si>
    <t>DENISE PROIETTI</t>
  </si>
  <si>
    <t>GINEVRA CICCOTTI</t>
  </si>
  <si>
    <t>DAMIEN ALEXANDER DI MARCO</t>
  </si>
  <si>
    <t>ARIANNA TOPPI</t>
  </si>
  <si>
    <t>ALESSANDRO CIPOLLA</t>
  </si>
  <si>
    <t>DANIELE GUSTAVO LEVANO ALBINO</t>
  </si>
  <si>
    <t>MELISSA PRIORI</t>
  </si>
  <si>
    <t>CAMILLA COZZOLINO</t>
  </si>
  <si>
    <t>CARLOTTA MARIANI</t>
  </si>
  <si>
    <t>MATTEO ANTONIO CAPODICI</t>
  </si>
  <si>
    <t>FEDERICA FLORIO</t>
  </si>
  <si>
    <t>GABRIELE DI STEFANO</t>
  </si>
  <si>
    <t>FEDERICO SARACINO</t>
  </si>
  <si>
    <t>ALESSIA PANDOZZI</t>
  </si>
  <si>
    <t>ALESSANDRO DI GIACOMO</t>
  </si>
  <si>
    <t>LORENZO COZZOLINO</t>
  </si>
  <si>
    <t>FEDERICA GIACOMELLI</t>
  </si>
  <si>
    <t>ELISA CAPOZZI</t>
  </si>
  <si>
    <t>LUCA PARADISO</t>
  </si>
  <si>
    <t>CHIARA GIUSTINI</t>
  </si>
  <si>
    <t>ALBERTO CARDILLO</t>
  </si>
  <si>
    <t>AGOSTINO GIORGIO LO PIANO</t>
  </si>
  <si>
    <t>MARTINA BALZANI</t>
  </si>
  <si>
    <t>DOMENICA CORSELLO</t>
  </si>
  <si>
    <t>ALESSIO SEVERINI</t>
  </si>
  <si>
    <t>ANNA PANICO</t>
  </si>
  <si>
    <t>ELISA STALTARI</t>
  </si>
  <si>
    <t>GIACOMO MATTIUZZI</t>
  </si>
  <si>
    <t>RAFFAELE SANTI</t>
  </si>
  <si>
    <t>MARGHERITA CASUCCI</t>
  </si>
  <si>
    <t>LUDOVICA NARCISI</t>
  </si>
  <si>
    <t>FRANCESCA PIA IANNIBELLI</t>
  </si>
  <si>
    <t>VALENTINA MARTUCCI</t>
  </si>
  <si>
    <t>CLAUDIA MARINETTI</t>
  </si>
  <si>
    <t>GIULIO FANNI</t>
  </si>
  <si>
    <t>ELEONORA GAGLIARDI</t>
  </si>
  <si>
    <t>SILVIA TATTI</t>
  </si>
  <si>
    <t>MARIA PISCOPO</t>
  </si>
  <si>
    <t>FRANCESCA CECCHINI</t>
  </si>
  <si>
    <t>RICCARDO PELLIZZARO</t>
  </si>
  <si>
    <t>SOFIA MINEO</t>
  </si>
  <si>
    <t>MASSIMO ROCCHI</t>
  </si>
  <si>
    <t>LORENZO BORDO</t>
  </si>
  <si>
    <t>VALENTINA RENISHA D'SOUZA</t>
  </si>
  <si>
    <t>FRANCESCO PENSABENE</t>
  </si>
  <si>
    <t>ANTONIO CIUFFREDA</t>
  </si>
  <si>
    <t>EDOARDO PICCIRILLI</t>
  </si>
  <si>
    <t>ZACARIA MOUNSSIF</t>
  </si>
  <si>
    <t>MICHELE PASSINI</t>
  </si>
  <si>
    <t>MARTINA CERVINI</t>
  </si>
  <si>
    <t>FRANCESCO SCIALOJA</t>
  </si>
  <si>
    <t>SIMONE PERCIBALLI</t>
  </si>
  <si>
    <t>GIULIA AQUILINI</t>
  </si>
  <si>
    <t>MOLKA JELALI</t>
  </si>
  <si>
    <t>GABRIELE TANESE</t>
  </si>
  <si>
    <t>FEDERICA MACCAFERRI</t>
  </si>
  <si>
    <t>RICCARDO SOBRERO</t>
  </si>
  <si>
    <t>GIORGIA COTINI</t>
  </si>
  <si>
    <t>FILIPPO COLAPINTO</t>
  </si>
  <si>
    <t>GIORGIO BONTEMPI</t>
  </si>
  <si>
    <t>LUDOVICO RICCI CURBASTRO</t>
  </si>
  <si>
    <t>FABIO TAFANI</t>
  </si>
  <si>
    <t>GIULIA FABIANI</t>
  </si>
  <si>
    <t>MATTIA PARISI</t>
  </si>
  <si>
    <t>FRANCESCO MARIA LANNA</t>
  </si>
  <si>
    <t>AURORA LA SCALIA</t>
  </si>
  <si>
    <t>ALESSIA HAXHIRAJ</t>
  </si>
  <si>
    <t>CESARE MALVANI</t>
  </si>
  <si>
    <t>LUCA DI GIULIO</t>
  </si>
  <si>
    <t>SARA MASSERA</t>
  </si>
  <si>
    <t>SILVIA DE ANGELIS</t>
  </si>
  <si>
    <t>GIULIA SERMONETA</t>
  </si>
  <si>
    <t>ANDREA PERTICONE</t>
  </si>
  <si>
    <t>ANDREA STIMOLI</t>
  </si>
  <si>
    <t>DIEGO ARMANDO DIAZ MALDONADO</t>
  </si>
  <si>
    <t>CRISTOPHER AMICI</t>
  </si>
  <si>
    <t>LORENZO CAPPELLI</t>
  </si>
  <si>
    <t>SILVIA DI TRAGLIA</t>
  </si>
  <si>
    <t>VALERIO BERTUCCIO</t>
  </si>
  <si>
    <t>EMANUELE BERNARDINI</t>
  </si>
  <si>
    <t>AMIN TASILLO</t>
  </si>
  <si>
    <t>SIMONE CAPODACQUA</t>
  </si>
  <si>
    <t>VALERIO BERNARDINI</t>
  </si>
  <si>
    <t>FEDERICO FRENGUELLOTTI</t>
  </si>
  <si>
    <t>FRANCESCO COCCIA</t>
  </si>
  <si>
    <t>MATTIA CAPPELLI</t>
  </si>
  <si>
    <t>GAIA ZAGAROLI</t>
  </si>
  <si>
    <t>FRANCESCA DE DILECTIS</t>
  </si>
  <si>
    <t xml:space="preserve">ECONOMIA AZIENDALE A </t>
  </si>
  <si>
    <t xml:space="preserve">ECONOMIA AZIENDALE B </t>
  </si>
  <si>
    <t>GIURISPRUDENZA A</t>
  </si>
  <si>
    <t>GIURISPRUDENZA B</t>
  </si>
  <si>
    <t>GIURISPRUDENZA C</t>
  </si>
  <si>
    <t xml:space="preserve">INGEGNERIA  (DIIEM) </t>
  </si>
  <si>
    <t xml:space="preserve">INGEGNERIA  (DICITA) </t>
  </si>
  <si>
    <t>FILOSOFIA COMUNICAZIONE E SPETTACOLO A</t>
  </si>
  <si>
    <t xml:space="preserve">FILOSOFIA COMUNICAZIONE E SPETTACOLO B (DAMS) </t>
  </si>
  <si>
    <t>LINGUE, LETTERATURE E CULTURE STRANIERE</t>
  </si>
  <si>
    <t xml:space="preserve">SCIENZE  </t>
  </si>
  <si>
    <t>SCIENZE FORMAZIONE A</t>
  </si>
  <si>
    <t>SCIENZE FORMAZIONE B</t>
  </si>
  <si>
    <t>SCIENZE POLITICHE A</t>
  </si>
  <si>
    <t>SCIENZE POLITICHE B</t>
  </si>
  <si>
    <t xml:space="preserve">CORSI SEDE OSTIA </t>
  </si>
  <si>
    <t>ECONOMIA AZIENDALE A</t>
  </si>
  <si>
    <t>ECONOMIA AZIENDALE B</t>
  </si>
  <si>
    <t>LETIZIA PRETTO</t>
  </si>
  <si>
    <t>RICCARDO RAVELLI</t>
  </si>
  <si>
    <t>CAROLA VARRIALE</t>
  </si>
  <si>
    <t>CHRISTIAN ALI'</t>
  </si>
  <si>
    <t>GIANLUCA SPAGNOLI</t>
  </si>
  <si>
    <t>ELENA ARIANA NICUTA</t>
  </si>
  <si>
    <t>FEDERICO NICOLINI</t>
  </si>
  <si>
    <t>CLAUDIA ARNIERI</t>
  </si>
  <si>
    <t>CAMILLA BERNARDI</t>
  </si>
  <si>
    <t>MARTA DE MATTEIS</t>
  </si>
  <si>
    <t>RICCARDO VIRGILI</t>
  </si>
  <si>
    <t>MATILDE MOLINA</t>
  </si>
  <si>
    <t>ANGELO GUERRIERI</t>
  </si>
  <si>
    <t>GINEVRA PORCELLI</t>
  </si>
  <si>
    <t>VALENTINA PIERINA SECURO</t>
  </si>
  <si>
    <t>GIULIA BASSO</t>
  </si>
  <si>
    <t>DAVID COCCHIA</t>
  </si>
  <si>
    <t>LORENZO SANNA</t>
  </si>
  <si>
    <t>STEFANO GRECO</t>
  </si>
  <si>
    <t>EGLE DI DIECO</t>
  </si>
  <si>
    <t>FEDERICA PALA</t>
  </si>
  <si>
    <t>MARIA CHIARA DELLA CAMERA</t>
  </si>
  <si>
    <t>VALERIO PADOAN</t>
  </si>
  <si>
    <t>VALERIO DADÒ</t>
  </si>
  <si>
    <t>LUKAS MURAT LEHMANN</t>
  </si>
  <si>
    <t>LETIZIA SERVIZIATI</t>
  </si>
  <si>
    <t>ANGELO PIGA</t>
  </si>
  <si>
    <t>CAROLINA MACCIONE</t>
  </si>
  <si>
    <t>GIORGIO CARRATTA</t>
  </si>
  <si>
    <t>ALESSANDRO CHIARAMONTE</t>
  </si>
  <si>
    <t>MICHELA PEPE</t>
  </si>
  <si>
    <t>GIULIA TELESCA</t>
  </si>
  <si>
    <t>DAVIDE BRANCATO</t>
  </si>
  <si>
    <t>NOEMI LIMONGELLI</t>
  </si>
  <si>
    <t>SOPHIA MENEGOTTO</t>
  </si>
  <si>
    <t>LEON CASCELLA</t>
  </si>
  <si>
    <t>ULISSE MEO</t>
  </si>
  <si>
    <t>FRANCESCA PALUMBO</t>
  </si>
  <si>
    <t>FRANCESCO ROMANELLI</t>
  </si>
  <si>
    <t>SAVERIO MARZULLO</t>
  </si>
  <si>
    <t>ELISA FERRANTE</t>
  </si>
  <si>
    <t>GAIA SALVUCCI</t>
  </si>
  <si>
    <t>MIRCEA ANDREI CAZACU</t>
  </si>
  <si>
    <t>MIRIAM MARCOZZI</t>
  </si>
  <si>
    <t>MATTEO GIANFELICE</t>
  </si>
  <si>
    <t>SOFIA BRUGALETTA</t>
  </si>
  <si>
    <t>SEBASTIANO MATTIA INDORATO</t>
  </si>
  <si>
    <t>FEDERICO TONINI</t>
  </si>
  <si>
    <t>MATTIA FILIBERTO TOTO</t>
  </si>
  <si>
    <t>SARA NICODEMI</t>
  </si>
  <si>
    <t>ALESSANDRA NALLI</t>
  </si>
  <si>
    <t>DAMIANO MONTALDI</t>
  </si>
  <si>
    <t>ALESSIO PETROCCO</t>
  </si>
  <si>
    <t>MARTINA GIACOMINI</t>
  </si>
  <si>
    <t>LAVINIA MANDINI</t>
  </si>
  <si>
    <t>ADELAIDE RITA COLOMBO</t>
  </si>
  <si>
    <t>FRANCESCA ESPOSITO</t>
  </si>
  <si>
    <t>GIORDANO TESSE</t>
  </si>
  <si>
    <t>FEDERICO ZAMBOTTI</t>
  </si>
  <si>
    <t>FLAVIA APRILE</t>
  </si>
  <si>
    <t>GIORGIA SERGI</t>
  </si>
  <si>
    <t>ALESSANDRO IACOVITTI</t>
  </si>
  <si>
    <t>FEDERICA FROIO</t>
  </si>
  <si>
    <t>DENISE MARTURANO</t>
  </si>
  <si>
    <t>EUGENIA CALÒ</t>
  </si>
  <si>
    <t>PAOLA FONTANI</t>
  </si>
  <si>
    <t>IRENE COPPOTELLI</t>
  </si>
  <si>
    <t>LINDA MAURIZI</t>
  </si>
  <si>
    <t>CHIARA GUGLIELMI</t>
  </si>
  <si>
    <t>FRANCESCO MARIA CAPRIGLIA</t>
  </si>
  <si>
    <t>MASSIMO AIELLO</t>
  </si>
  <si>
    <t>MARTA VERRUSO</t>
  </si>
  <si>
    <t>MICHELE RAGUSO</t>
  </si>
  <si>
    <t>ELEONORA MAZZUCA</t>
  </si>
  <si>
    <t>SARA FABELLINI</t>
  </si>
  <si>
    <t>ALBERTO IANIRO</t>
  </si>
  <si>
    <t>GIUSEPPE EMANUELE</t>
  </si>
  <si>
    <t>MARCELLO CASAGRANDE</t>
  </si>
  <si>
    <t>MARCO BLASI</t>
  </si>
  <si>
    <t>MATTEO FRONZUTI</t>
  </si>
  <si>
    <t>MARCO PIETRONI</t>
  </si>
  <si>
    <t>SARA MARIA BIANCHI</t>
  </si>
  <si>
    <t>ALICE DE LORENZO</t>
  </si>
  <si>
    <t>ANGELICA CECCONI</t>
  </si>
  <si>
    <t>BIAGIO BRUNO</t>
  </si>
  <si>
    <t>CLEMENTINA PAVONE</t>
  </si>
  <si>
    <t>DARIO COCHELLI</t>
  </si>
  <si>
    <t>FRANCESCA ALOISIA ELMO</t>
  </si>
  <si>
    <t>GIULIO MARTORANO</t>
  </si>
  <si>
    <t>LEONARDO DI MICHELE</t>
  </si>
  <si>
    <t>NICOLE PERILLO</t>
  </si>
  <si>
    <t>SIMONE PICCOLO</t>
  </si>
  <si>
    <t>SOFIA GRILLO</t>
  </si>
  <si>
    <t>YASMINE OTTONE</t>
  </si>
  <si>
    <t>CAMILLA CONTATORE</t>
  </si>
  <si>
    <t>GUERINO CALABRÒ</t>
  </si>
  <si>
    <t>FRANCESCO VECCHI</t>
  </si>
  <si>
    <t>RAFFAELE RENNIS</t>
  </si>
  <si>
    <t>NOEMY DE SIMONE</t>
  </si>
  <si>
    <t>MANUEL MARIA DI MARTINO</t>
  </si>
  <si>
    <t>LEONARDO MASSIMILIANI</t>
  </si>
  <si>
    <t>ANTONIO MARIA BASSI</t>
  </si>
  <si>
    <t>MATTIA SPARACCA</t>
  </si>
  <si>
    <t>KLARISSA LUPI</t>
  </si>
  <si>
    <t>FRANCESCO TOSCANI</t>
  </si>
  <si>
    <t>ANTONIO NATALE</t>
  </si>
  <si>
    <t>SOFIA ALTAMURA</t>
  </si>
  <si>
    <t>FRANCESCA NASTASI</t>
  </si>
  <si>
    <t>ALLEGRA MARIA MANOZZI</t>
  </si>
  <si>
    <t>LORENZO BARBONI</t>
  </si>
  <si>
    <t>VITTORIO RUFFOLO</t>
  </si>
  <si>
    <t>EMANUELE FIORI</t>
  </si>
  <si>
    <t>RICCARDO PARIS</t>
  </si>
  <si>
    <t>DANIELE PASOTTO</t>
  </si>
  <si>
    <t>FILIPPO MAIORINO</t>
  </si>
  <si>
    <t>ELENA MANGIARACINA</t>
  </si>
  <si>
    <t>GIOIA BURATTI</t>
  </si>
  <si>
    <t>OSAYIMWENSE EKHATOR</t>
  </si>
  <si>
    <t>SUGAM VICTOR VERMA</t>
  </si>
  <si>
    <t>ALESSANDRO CARELLO</t>
  </si>
  <si>
    <t>MARZIA FERRONI</t>
  </si>
  <si>
    <t>FEDERICA PICCARDI</t>
  </si>
  <si>
    <t>BISHOY MAGED RAMZY FRANSES ZAKHARY</t>
  </si>
  <si>
    <t>VASILE EDUARDO COMISARU</t>
  </si>
  <si>
    <t>FEDERICO FERAIORNI</t>
  </si>
  <si>
    <t>MARTINA RICCARDI</t>
  </si>
  <si>
    <t>SOFIA MORRA</t>
  </si>
  <si>
    <t>FRANCESCO DESSÌ</t>
  </si>
  <si>
    <t>VALERIO COLLALTO</t>
  </si>
  <si>
    <t>ALBERTO TARQUINI</t>
  </si>
  <si>
    <t>GIOVANNI BONANNO</t>
  </si>
  <si>
    <t>ALICE MORO</t>
  </si>
  <si>
    <t>FRANCESCO CASADEI</t>
  </si>
  <si>
    <t>GABRIELE SFORZINI</t>
  </si>
  <si>
    <t>JACOPO SOLAZZI</t>
  </si>
  <si>
    <t>STEFANO CORONA</t>
  </si>
  <si>
    <t>CHIARA TAGLIENTI</t>
  </si>
  <si>
    <t>GIULIA LEOPARDI</t>
  </si>
  <si>
    <t>AMBRA ANTONUCCI</t>
  </si>
  <si>
    <t>EMANUELE MUSSO</t>
  </si>
  <si>
    <t>SOFIA FABIANO</t>
  </si>
  <si>
    <t>MATTEO DI MARZO</t>
  </si>
  <si>
    <t>SWAMI MARIANGELA PINTO</t>
  </si>
  <si>
    <t>ROCCO RICCI</t>
  </si>
  <si>
    <t>VALERIA ERRA</t>
  </si>
  <si>
    <t>ANDREINA SOMMA</t>
  </si>
  <si>
    <t>ANDREA PERUZZA</t>
  </si>
  <si>
    <t>LEONARDO PALUMBO</t>
  </si>
  <si>
    <t>VALERIO PAGLIONE</t>
  </si>
  <si>
    <t>FEDERICO SPURI</t>
  </si>
  <si>
    <t>AURORA GIACOMONI</t>
  </si>
  <si>
    <t>MIRIAM CHOUIREF</t>
  </si>
  <si>
    <t>GIUSEPPINA PITTALIS</t>
  </si>
  <si>
    <t>OLIMPIA FRANCESCA LA PIETRA</t>
  </si>
  <si>
    <t>SARAH FURIA</t>
  </si>
  <si>
    <t>CORINNA MAZZA</t>
  </si>
  <si>
    <t>LUCA SPINELLI</t>
  </si>
  <si>
    <t>LAURA GIORDANO</t>
  </si>
  <si>
    <t>LETIZIA BOSSOLI</t>
  </si>
  <si>
    <t>MARCO FASCETTI</t>
  </si>
  <si>
    <t>LAVINIA MAROTTA</t>
  </si>
  <si>
    <t>MARTINA CANGIANO</t>
  </si>
  <si>
    <t>GISELA ISUFI</t>
  </si>
  <si>
    <t>SOFIA MALLUS</t>
  </si>
  <si>
    <t>ADELAIDE FRANCINE SANTOS DE LIMA</t>
  </si>
  <si>
    <t>FEDERICA BRUNO</t>
  </si>
  <si>
    <t>ALINA SIMEONI</t>
  </si>
  <si>
    <t>ANITA MEI</t>
  </si>
  <si>
    <t>GIULIO BERNARDINI</t>
  </si>
  <si>
    <t>ELEONORA MAZZANTI</t>
  </si>
  <si>
    <t>SIMONE CORRIANO</t>
  </si>
  <si>
    <t>VALERIO TASSAROTTI</t>
  </si>
  <si>
    <t>VIRGINIA MARCHIGNOLI</t>
  </si>
  <si>
    <t>ALESSANDRA DI LEGGI</t>
  </si>
  <si>
    <t>FRANCESCO CARISTO</t>
  </si>
  <si>
    <t>ELEONORA PINI</t>
  </si>
  <si>
    <t>KRIZIA ATTENNI</t>
  </si>
  <si>
    <t>ANDREA SIANO</t>
  </si>
  <si>
    <t>LEONARDO VITALIANO LOEPP</t>
  </si>
  <si>
    <t>ALESSANDRO SANTORO</t>
  </si>
  <si>
    <t>GIORGIA DI MATTIA</t>
  </si>
  <si>
    <t>VITTORIA BRAMANTI</t>
  </si>
  <si>
    <t>LEONARDO ROSA</t>
  </si>
  <si>
    <t>ANDREA SALZANO</t>
  </si>
  <si>
    <t>MATTIA SARRO</t>
  </si>
  <si>
    <t>EMANUELA PIERRO</t>
  </si>
  <si>
    <t>PAOLO GREGORIO CANEPA</t>
  </si>
  <si>
    <t>LAURA MAZZILLI</t>
  </si>
  <si>
    <t>REBECCA PINAROLI</t>
  </si>
  <si>
    <t>FRANCESCA ALYSIA DI VITA MCGUIRE</t>
  </si>
  <si>
    <t>CAMILLA GREA</t>
  </si>
  <si>
    <t>ANGELICA CAMMILLONI</t>
  </si>
  <si>
    <t>VIVIANA FRADEANI</t>
  </si>
  <si>
    <t>SARA MARROZZINI</t>
  </si>
  <si>
    <t>VIRGINIA MINNELLA</t>
  </si>
  <si>
    <t>MARTINA MAZZARINI</t>
  </si>
  <si>
    <t>SOFIA AZZARONE</t>
  </si>
  <si>
    <t>GIULIA AMBROSINI</t>
  </si>
  <si>
    <t>ARIANNA CHILELLI</t>
  </si>
  <si>
    <t>GIORGIA ALESSIA PRICOPE</t>
  </si>
  <si>
    <t>ALESSANDRO CRISCIOTTI</t>
  </si>
  <si>
    <t>VALENTINA COLLINVITTI</t>
  </si>
  <si>
    <t>VERONICA FICCADENTI</t>
  </si>
  <si>
    <t>MARIA CHIARA PULCINI</t>
  </si>
  <si>
    <t>MIRIAM PROVVIDENZA</t>
  </si>
  <si>
    <t>GIACOMO SANTARELLI</t>
  </si>
  <si>
    <t>FRANCESCA PAIARDINI</t>
  </si>
  <si>
    <t>ALESSANDRA MERLUZZO</t>
  </si>
  <si>
    <t>STELLA COSENTINO</t>
  </si>
  <si>
    <t>ADELE D'ACUNTO</t>
  </si>
  <si>
    <t>DOMENICO SPANO'</t>
  </si>
  <si>
    <t>LIVIA VANNUTELLI</t>
  </si>
  <si>
    <t>ELISA CAVALLO</t>
  </si>
  <si>
    <t>ILARIA ANTONELLI</t>
  </si>
  <si>
    <t>REBECCA CORTESE</t>
  </si>
  <si>
    <t>SARA TOTTERI</t>
  </si>
  <si>
    <t>FRANCESCA ROSATI</t>
  </si>
  <si>
    <t>BEATRICE MARTIS</t>
  </si>
  <si>
    <t>SIMONE CHIAPPATOPI</t>
  </si>
  <si>
    <t>NOEMI CESARETTI</t>
  </si>
  <si>
    <t>MARGHERITA VICARI</t>
  </si>
  <si>
    <t>MARTINA D'AGOSTINO</t>
  </si>
  <si>
    <t>ANNA TUBERGA</t>
  </si>
  <si>
    <t>ROBERTA BUZZONETTI</t>
  </si>
  <si>
    <t>IBTISSAM HAMID</t>
  </si>
  <si>
    <t>CARLOTTA FORTUNATO</t>
  </si>
  <si>
    <t>SARA FAIELLA</t>
  </si>
  <si>
    <t>HILARY DE SIMONE</t>
  </si>
  <si>
    <t>MICHELANGELO CASTIGLIA</t>
  </si>
  <si>
    <t>GABRIELE RISTALLO</t>
  </si>
  <si>
    <t>LEA GARGIULO</t>
  </si>
  <si>
    <t>LUDOVICA CATANIA</t>
  </si>
  <si>
    <t>TATIANA ELIZABETH MORALES GONZALES</t>
  </si>
  <si>
    <t>FEDERICA GIATTI</t>
  </si>
  <si>
    <t>GIULIA DUMEA</t>
  </si>
  <si>
    <t>BEATRICE FARFALLA</t>
  </si>
  <si>
    <t>CAMILLA NAVARRA</t>
  </si>
  <si>
    <t>BENEDETTA BORIOSI</t>
  </si>
  <si>
    <t>AZZURRA GIACOBONE</t>
  </si>
  <si>
    <t>MARTA BETTI</t>
  </si>
  <si>
    <t>CARLOTTA BETTI</t>
  </si>
  <si>
    <t>AURORA NARDONI</t>
  </si>
  <si>
    <t>SARA AMALFITANO</t>
  </si>
  <si>
    <t>OMAR QUADROTTA</t>
  </si>
  <si>
    <t>CHIARA FIORENTINO</t>
  </si>
  <si>
    <t>MARTINA MARTUSCELLI</t>
  </si>
  <si>
    <t>GABRIELE SALVO</t>
  </si>
  <si>
    <t>JARI THEODOR KRIETE</t>
  </si>
  <si>
    <t>KEVIN MAROTTA</t>
  </si>
  <si>
    <t>ANITA TROPEPE</t>
  </si>
  <si>
    <t>ROSA BELLAVITIS</t>
  </si>
  <si>
    <t>CRISTINA MASSIMINI</t>
  </si>
  <si>
    <t>ANA ANGELOVSKA</t>
  </si>
  <si>
    <t>GIORGIO MATIAS OTRANTO</t>
  </si>
  <si>
    <t>MARCO MELCHIORRI</t>
  </si>
  <si>
    <t>FLAVIO SCAPPINI</t>
  </si>
  <si>
    <t>CRISTIAN NASSA</t>
  </si>
  <si>
    <t>ALESSANDRO LA PIANA</t>
  </si>
  <si>
    <t>MATILDE CIGLIERI</t>
  </si>
  <si>
    <t>CARLO CAMPO</t>
  </si>
  <si>
    <t>JACOPO DE SANCTIS</t>
  </si>
  <si>
    <t>LEONARDO LUIGI SHARP</t>
  </si>
  <si>
    <t>MARIA MADDALENA MARGANELLI</t>
  </si>
  <si>
    <t>MIRIAM STEFANIE BRIONES DIMAYUGA</t>
  </si>
  <si>
    <t>KETRIN KOLBUCAJ</t>
  </si>
  <si>
    <t>FILIPPO PERTICARA</t>
  </si>
  <si>
    <t>CHIARA MAGRINI</t>
  </si>
  <si>
    <t>ESTER MALACARNE</t>
  </si>
  <si>
    <t>CAMILLA D'AMICO</t>
  </si>
  <si>
    <t>DANIELE BRECCIAROLLA</t>
  </si>
  <si>
    <t>GIORGIA MARINI</t>
  </si>
  <si>
    <t>AISHA CHEEMA</t>
  </si>
  <si>
    <t>PATRYCJA EKSTOWICZ</t>
  </si>
  <si>
    <t>NICLA BRUNO</t>
  </si>
  <si>
    <t>MICHELE BATTAZZI</t>
  </si>
  <si>
    <t>SARA LIA SANTELIZ MARTINEZ</t>
  </si>
  <si>
    <t>ALESSIA MARIA COMARNICEANU</t>
  </si>
  <si>
    <t>LORENZO GHETTI</t>
  </si>
  <si>
    <t>ENRICO ARU</t>
  </si>
  <si>
    <t>BENEDETTA CRUCIATA</t>
  </si>
  <si>
    <t>FRANCESCO SAVINO</t>
  </si>
  <si>
    <t>MARCO BIFFI</t>
  </si>
  <si>
    <t>ALICE CARNASSALE</t>
  </si>
  <si>
    <t>GAIA POLISINI</t>
  </si>
  <si>
    <t>FRANCESCO GIULIANI</t>
  </si>
  <si>
    <t>MARTINA RICCI</t>
  </si>
  <si>
    <t>JULES MANNARINO</t>
  </si>
  <si>
    <t>ALESSANDRO MASALA</t>
  </si>
  <si>
    <t>CHIARA STELLA RUGGIERO</t>
  </si>
  <si>
    <t>KAREN PROIETTI</t>
  </si>
  <si>
    <t>TOMMASO RENZI</t>
  </si>
  <si>
    <t>ROBERTO BASTEVOLE</t>
  </si>
  <si>
    <t>CHIARA PAOLUCCI</t>
  </si>
  <si>
    <t>SIMONE CIGLIANO</t>
  </si>
  <si>
    <t>CAMILLA IACOMETTI</t>
  </si>
  <si>
    <t>SANDRA LUNA SEGAFREDO</t>
  </si>
  <si>
    <t>CECILIA PULCINI</t>
  </si>
  <si>
    <t>LORENZA ROMANI</t>
  </si>
  <si>
    <t>EVA MALLUS</t>
  </si>
  <si>
    <t>WALTHER GUSAI</t>
  </si>
  <si>
    <t>SIMONE MARCELLI</t>
  </si>
  <si>
    <t>ZOE BOTTENE</t>
  </si>
  <si>
    <t>MELISSA CINCOTTA</t>
  </si>
  <si>
    <t>ANTONELLA SARA PIA GALLO</t>
  </si>
  <si>
    <t>SOFIA NERI</t>
  </si>
  <si>
    <t>CAMILLA RADICI</t>
  </si>
  <si>
    <t>GIUSEPPE TODARO</t>
  </si>
  <si>
    <t>MAURO BATTISTA MILANO</t>
  </si>
  <si>
    <t>PROGETTO ROMA TRE</t>
  </si>
  <si>
    <t>SCIENZE POLITICHE  A</t>
  </si>
  <si>
    <t>SCIENZE POLITICHE  B</t>
  </si>
  <si>
    <t>SEDE DI OSTIA</t>
  </si>
  <si>
    <t>q.e.1076</t>
  </si>
  <si>
    <t>q.e. 2667</t>
  </si>
  <si>
    <t>q.e. 2625</t>
  </si>
  <si>
    <t>q.e. 259</t>
  </si>
  <si>
    <t>q.e. 48</t>
  </si>
  <si>
    <t>q.e. 69</t>
  </si>
  <si>
    <t>q.e. 87</t>
  </si>
  <si>
    <t>q.e. 64</t>
  </si>
  <si>
    <t>q.e. 133</t>
  </si>
  <si>
    <t>q.e. 57</t>
  </si>
  <si>
    <t>p.e. 61</t>
  </si>
  <si>
    <t>q.e 28</t>
  </si>
  <si>
    <t>q.e. 28</t>
  </si>
  <si>
    <t>q.e. 67</t>
  </si>
  <si>
    <t>q.e. 55</t>
  </si>
  <si>
    <t>q.e. 108</t>
  </si>
  <si>
    <t>q.e. 44</t>
  </si>
  <si>
    <t>ALICE MACCHIUSI parità voti</t>
  </si>
  <si>
    <t>RITA TAGLIATA parità voti con Macchiusi</t>
  </si>
  <si>
    <t>NICOLE MELLA parità di voti</t>
  </si>
  <si>
    <t>FLAVIA ZUCCHETTI parità di voti</t>
  </si>
  <si>
    <t xml:space="preserve"> </t>
  </si>
  <si>
    <t>INCOMPATIBILITA'-RINUNCE-SOSTITUZIONI</t>
  </si>
  <si>
    <t>CONSIGLIO DI DIPARTIMENTO DI FILOSOFIA COMUNICAZIONE E SPETTACOLO</t>
  </si>
  <si>
    <t>FILCOSPE A</t>
  </si>
  <si>
    <t xml:space="preserve">FILCOSPE B (DAMS) </t>
  </si>
  <si>
    <t>SEDE DI OSTIA : non ci sono votanti</t>
  </si>
  <si>
    <t>sede di Ostia : non ci sono  votanti</t>
  </si>
  <si>
    <t>RAPPRESENTANTE DEI DOTTORANDI DI RICERCA</t>
  </si>
  <si>
    <t>RITA TAGLIATA</t>
  </si>
  <si>
    <t>CONSIGLIO DI INGEGNERIA CITA</t>
  </si>
  <si>
    <t>CONSIGLIO DI INGEGNERIA IEM</t>
  </si>
  <si>
    <t xml:space="preserve">NICOLE MELLA </t>
  </si>
  <si>
    <t>ELETTO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</si>
</sst>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b/>
      <sz val="10"/>
      <color rgb="FFFF0000"/>
      <name val="Arial"/>
      <family val="2"/>
    </font>
    <font>
      <sz val="12"/>
      <color rgb="FFFF0000"/>
      <name val="Arial"/>
      <family val="2"/>
    </font>
    <font>
      <sz val="14"/>
      <color rgb="FFFF0000"/>
      <name val="Arial"/>
      <family val="2"/>
    </font>
    <font>
      <sz val="20"/>
      <color rgb="FFFF0000"/>
      <name val="Arial"/>
      <family val="2"/>
    </font>
    <font>
      <b/>
      <sz val="10"/>
      <name val="Arial"/>
    </font>
  </fonts>
  <fills count="2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18">
    <xf numFmtId="0" fontId="0" fillId="0" borderId="0" xfId="0"/>
    <xf numFmtId="0" fontId="2" fillId="0" borderId="0" xfId="0" applyFont="1"/>
    <xf numFmtId="0" fontId="0" fillId="8" borderId="1" xfId="0" applyFill="1" applyBorder="1"/>
    <xf numFmtId="0" fontId="0" fillId="0" borderId="1" xfId="0" applyBorder="1"/>
    <xf numFmtId="0" fontId="0" fillId="9" borderId="1" xfId="0" applyFill="1" applyBorder="1"/>
    <xf numFmtId="0" fontId="4" fillId="0" borderId="1" xfId="1" applyBorder="1"/>
    <xf numFmtId="0" fontId="2" fillId="9" borderId="1" xfId="0" applyFont="1" applyFill="1" applyBorder="1"/>
    <xf numFmtId="0" fontId="3" fillId="9" borderId="1" xfId="1" applyFont="1" applyFill="1" applyBorder="1"/>
    <xf numFmtId="0" fontId="3" fillId="0" borderId="1" xfId="1" applyFont="1" applyBorder="1"/>
    <xf numFmtId="0" fontId="3" fillId="0" borderId="1" xfId="0" applyFont="1" applyBorder="1"/>
    <xf numFmtId="0" fontId="3" fillId="0" borderId="0" xfId="0" applyFont="1"/>
    <xf numFmtId="0" fontId="3" fillId="9" borderId="1" xfId="0" applyFont="1" applyFill="1" applyBorder="1"/>
    <xf numFmtId="0" fontId="2" fillId="8" borderId="1" xfId="0" applyFont="1" applyFill="1" applyBorder="1"/>
    <xf numFmtId="0" fontId="3" fillId="8" borderId="1" xfId="0" applyFont="1" applyFill="1" applyBorder="1"/>
    <xf numFmtId="0" fontId="3" fillId="10" borderId="1" xfId="0" applyFont="1" applyFill="1" applyBorder="1"/>
    <xf numFmtId="0" fontId="0" fillId="10" borderId="1" xfId="0" applyFill="1" applyBorder="1"/>
    <xf numFmtId="0" fontId="3" fillId="10" borderId="1" xfId="1" applyFont="1" applyFill="1" applyBorder="1"/>
    <xf numFmtId="0" fontId="4" fillId="11" borderId="1" xfId="1" applyFill="1" applyBorder="1"/>
    <xf numFmtId="0" fontId="0" fillId="11" borderId="1" xfId="0" applyFill="1" applyBorder="1"/>
    <xf numFmtId="0" fontId="3" fillId="11" borderId="1" xfId="1" applyFont="1" applyFill="1" applyBorder="1"/>
    <xf numFmtId="0" fontId="4" fillId="11" borderId="1" xfId="0" applyFont="1" applyFill="1" applyBorder="1"/>
    <xf numFmtId="0" fontId="2" fillId="11" borderId="1" xfId="0" applyFont="1" applyFill="1" applyBorder="1"/>
    <xf numFmtId="0" fontId="2" fillId="11" borderId="1" xfId="1" applyFont="1" applyFill="1" applyBorder="1"/>
    <xf numFmtId="0" fontId="3" fillId="11" borderId="1" xfId="0" applyFont="1" applyFill="1" applyBorder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9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6" fillId="10" borderId="0" xfId="0" applyFont="1" applyFill="1" applyAlignment="1">
      <alignment horizontal="center"/>
    </xf>
    <xf numFmtId="0" fontId="6" fillId="11" borderId="0" xfId="0" applyFont="1" applyFill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0" fillId="12" borderId="1" xfId="0" applyFill="1" applyBorder="1"/>
    <xf numFmtId="0" fontId="0" fillId="13" borderId="1" xfId="0" applyFill="1" applyBorder="1"/>
    <xf numFmtId="0" fontId="3" fillId="13" borderId="1" xfId="0" applyFont="1" applyFill="1" applyBorder="1"/>
    <xf numFmtId="0" fontId="6" fillId="0" borderId="0" xfId="0" applyFont="1" applyAlignment="1">
      <alignment horizontal="center" vertical="center"/>
    </xf>
    <xf numFmtId="0" fontId="3" fillId="14" borderId="1" xfId="0" applyFont="1" applyFill="1" applyBorder="1"/>
    <xf numFmtId="0" fontId="1" fillId="0" borderId="1" xfId="0" applyFont="1" applyBorder="1"/>
    <xf numFmtId="0" fontId="3" fillId="15" borderId="1" xfId="0" applyFont="1" applyFill="1" applyBorder="1"/>
    <xf numFmtId="0" fontId="0" fillId="15" borderId="1" xfId="0" applyFill="1" applyBorder="1"/>
    <xf numFmtId="0" fontId="1" fillId="15" borderId="1" xfId="0" applyFont="1" applyFill="1" applyBorder="1"/>
    <xf numFmtId="0" fontId="0" fillId="16" borderId="1" xfId="0" applyFill="1" applyBorder="1"/>
    <xf numFmtId="0" fontId="3" fillId="16" borderId="1" xfId="0" applyFont="1" applyFill="1" applyBorder="1"/>
    <xf numFmtId="0" fontId="0" fillId="17" borderId="1" xfId="0" applyFill="1" applyBorder="1"/>
    <xf numFmtId="0" fontId="3" fillId="17" borderId="1" xfId="0" applyFont="1" applyFill="1" applyBorder="1"/>
    <xf numFmtId="0" fontId="6" fillId="18" borderId="0" xfId="0" applyFont="1" applyFill="1" applyAlignment="1">
      <alignment horizontal="center" vertical="center"/>
    </xf>
    <xf numFmtId="0" fontId="0" fillId="19" borderId="1" xfId="0" applyFill="1" applyBorder="1"/>
    <xf numFmtId="0" fontId="3" fillId="19" borderId="1" xfId="0" applyFont="1" applyFill="1" applyBorder="1"/>
    <xf numFmtId="0" fontId="9" fillId="0" borderId="0" xfId="0" applyFont="1"/>
    <xf numFmtId="0" fontId="8" fillId="18" borderId="2" xfId="0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18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/>
    <xf numFmtId="0" fontId="1" fillId="18" borderId="1" xfId="0" applyFont="1" applyFill="1" applyBorder="1"/>
    <xf numFmtId="0" fontId="8" fillId="18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" fillId="0" borderId="1" xfId="1" applyFont="1" applyBorder="1"/>
    <xf numFmtId="0" fontId="7" fillId="0" borderId="1" xfId="0" applyFont="1" applyBorder="1"/>
    <xf numFmtId="0" fontId="2" fillId="0" borderId="1" xfId="0" applyFont="1" applyBorder="1"/>
    <xf numFmtId="0" fontId="8" fillId="0" borderId="1" xfId="0" applyFont="1" applyBorder="1"/>
    <xf numFmtId="0" fontId="0" fillId="0" borderId="1" xfId="0" applyBorder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0" fillId="8" borderId="0" xfId="0" applyFill="1"/>
    <xf numFmtId="0" fontId="2" fillId="20" borderId="1" xfId="0" applyFont="1" applyFill="1" applyBorder="1"/>
    <xf numFmtId="0" fontId="0" fillId="20" borderId="1" xfId="0" applyFill="1" applyBorder="1"/>
    <xf numFmtId="0" fontId="0" fillId="8" borderId="5" xfId="0" applyFill="1" applyBorder="1"/>
    <xf numFmtId="0" fontId="4" fillId="20" borderId="1" xfId="1" applyFill="1" applyBorder="1"/>
    <xf numFmtId="0" fontId="4" fillId="20" borderId="1" xfId="0" applyFont="1" applyFill="1" applyBorder="1"/>
    <xf numFmtId="0" fontId="3" fillId="12" borderId="1" xfId="0" applyFont="1" applyFill="1" applyBorder="1" applyAlignment="1">
      <alignment horizontal="left" vertical="top"/>
    </xf>
    <xf numFmtId="0" fontId="1" fillId="20" borderId="1" xfId="0" applyFont="1" applyFill="1" applyBorder="1"/>
    <xf numFmtId="0" fontId="2" fillId="13" borderId="1" xfId="0" applyFont="1" applyFill="1" applyBorder="1"/>
    <xf numFmtId="0" fontId="3" fillId="0" borderId="3" xfId="0" applyFont="1" applyBorder="1"/>
    <xf numFmtId="0" fontId="0" fillId="0" borderId="3" xfId="0" applyBorder="1"/>
    <xf numFmtId="0" fontId="0" fillId="0" borderId="14" xfId="0" applyBorder="1"/>
    <xf numFmtId="0" fontId="0" fillId="0" borderId="15" xfId="0" applyBorder="1"/>
    <xf numFmtId="0" fontId="2" fillId="0" borderId="1" xfId="0" applyFont="1" applyBorder="1" applyAlignment="1">
      <alignment horizontal="left"/>
    </xf>
    <xf numFmtId="0" fontId="3" fillId="15" borderId="2" xfId="0" applyFont="1" applyFill="1" applyBorder="1"/>
    <xf numFmtId="0" fontId="3" fillId="15" borderId="3" xfId="0" applyFont="1" applyFill="1" applyBorder="1"/>
    <xf numFmtId="0" fontId="0" fillId="15" borderId="3" xfId="0" applyFill="1" applyBorder="1"/>
    <xf numFmtId="0" fontId="6" fillId="14" borderId="1" xfId="0" applyFont="1" applyFill="1" applyBorder="1" applyAlignment="1">
      <alignment horizontal="center" vertical="center"/>
    </xf>
    <xf numFmtId="0" fontId="3" fillId="15" borderId="12" xfId="0" applyFont="1" applyFill="1" applyBorder="1"/>
    <xf numFmtId="0" fontId="12" fillId="0" borderId="0" xfId="0" applyFont="1"/>
    <xf numFmtId="0" fontId="0" fillId="21" borderId="1" xfId="0" applyFill="1" applyBorder="1"/>
    <xf numFmtId="0" fontId="13" fillId="0" borderId="0" xfId="0" applyFont="1"/>
    <xf numFmtId="0" fontId="6" fillId="21" borderId="0" xfId="0" applyFont="1" applyFill="1" applyAlignment="1">
      <alignment horizontal="center" vertical="center"/>
    </xf>
    <xf numFmtId="0" fontId="0" fillId="0" borderId="18" xfId="0" applyBorder="1"/>
    <xf numFmtId="0" fontId="6" fillId="18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top"/>
    </xf>
    <xf numFmtId="0" fontId="2" fillId="10" borderId="1" xfId="0" applyFont="1" applyFill="1" applyBorder="1"/>
    <xf numFmtId="0" fontId="2" fillId="12" borderId="1" xfId="0" applyFont="1" applyFill="1" applyBorder="1"/>
    <xf numFmtId="0" fontId="2" fillId="17" borderId="1" xfId="0" applyFont="1" applyFill="1" applyBorder="1"/>
    <xf numFmtId="0" fontId="2" fillId="14" borderId="1" xfId="0" applyFont="1" applyFill="1" applyBorder="1"/>
    <xf numFmtId="0" fontId="2" fillId="15" borderId="1" xfId="0" applyFont="1" applyFill="1" applyBorder="1"/>
    <xf numFmtId="0" fontId="2" fillId="15" borderId="2" xfId="0" applyFont="1" applyFill="1" applyBorder="1"/>
    <xf numFmtId="0" fontId="2" fillId="20" borderId="2" xfId="0" applyFont="1" applyFill="1" applyBorder="1"/>
    <xf numFmtId="0" fontId="2" fillId="15" borderId="13" xfId="0" applyFont="1" applyFill="1" applyBorder="1"/>
    <xf numFmtId="0" fontId="2" fillId="16" borderId="1" xfId="0" applyFont="1" applyFill="1" applyBorder="1"/>
    <xf numFmtId="0" fontId="2" fillId="19" borderId="1" xfId="0" applyFont="1" applyFill="1" applyBorder="1"/>
    <xf numFmtId="0" fontId="10" fillId="0" borderId="19" xfId="0" applyFont="1" applyBorder="1" applyAlignment="1">
      <alignment vertical="center"/>
    </xf>
    <xf numFmtId="0" fontId="10" fillId="0" borderId="20" xfId="0" applyFont="1" applyBorder="1"/>
    <xf numFmtId="0" fontId="14" fillId="0" borderId="5" xfId="0" applyFont="1" applyBorder="1"/>
    <xf numFmtId="0" fontId="2" fillId="18" borderId="1" xfId="0" applyFont="1" applyFill="1" applyBorder="1"/>
    <xf numFmtId="0" fontId="2" fillId="0" borderId="1" xfId="1" applyFont="1" applyBorder="1"/>
    <xf numFmtId="0" fontId="10" fillId="0" borderId="7" xfId="0" applyFont="1" applyBorder="1"/>
    <xf numFmtId="0" fontId="2" fillId="0" borderId="5" xfId="0" applyFont="1" applyBorder="1"/>
    <xf numFmtId="0" fontId="2" fillId="0" borderId="6" xfId="0" applyFont="1" applyBorder="1"/>
    <xf numFmtId="0" fontId="8" fillId="18" borderId="1" xfId="0" applyFont="1" applyFill="1" applyBorder="1" applyAlignment="1">
      <alignment horizontal="left" vertical="top"/>
    </xf>
    <xf numFmtId="0" fontId="0" fillId="20" borderId="0" xfId="0" applyFill="1"/>
    <xf numFmtId="0" fontId="8" fillId="18" borderId="5" xfId="0" applyFont="1" applyFill="1" applyBorder="1" applyAlignment="1">
      <alignment horizontal="center"/>
    </xf>
    <xf numFmtId="0" fontId="2" fillId="0" borderId="2" xfId="0" applyFont="1" applyBorder="1"/>
    <xf numFmtId="0" fontId="7" fillId="22" borderId="1" xfId="0" applyFont="1" applyFill="1" applyBorder="1"/>
    <xf numFmtId="0" fontId="7" fillId="13" borderId="1" xfId="0" applyFont="1" applyFill="1" applyBorder="1"/>
    <xf numFmtId="0" fontId="7" fillId="23" borderId="1" xfId="0" applyFont="1" applyFill="1" applyBorder="1"/>
    <xf numFmtId="0" fontId="7" fillId="24" borderId="1" xfId="0" applyFont="1" applyFill="1" applyBorder="1"/>
    <xf numFmtId="0" fontId="7" fillId="16" borderId="1" xfId="0" applyFont="1" applyFill="1" applyBorder="1"/>
    <xf numFmtId="0" fontId="7" fillId="17" borderId="1" xfId="0" applyFont="1" applyFill="1" applyBorder="1"/>
    <xf numFmtId="0" fontId="7" fillId="21" borderId="1" xfId="0" applyFont="1" applyFill="1" applyBorder="1"/>
    <xf numFmtId="0" fontId="2" fillId="0" borderId="1" xfId="0" applyFont="1" applyBorder="1" applyAlignment="1">
      <alignment horizontal="left" vertical="top"/>
    </xf>
    <xf numFmtId="0" fontId="3" fillId="15" borderId="20" xfId="0" applyFont="1" applyFill="1" applyBorder="1"/>
    <xf numFmtId="0" fontId="6" fillId="16" borderId="1" xfId="0" applyFont="1" applyFill="1" applyBorder="1" applyAlignment="1">
      <alignment vertical="center"/>
    </xf>
    <xf numFmtId="0" fontId="6" fillId="16" borderId="1" xfId="0" applyFont="1" applyFill="1" applyBorder="1" applyAlignment="1">
      <alignment horizontal="center" vertical="center"/>
    </xf>
    <xf numFmtId="0" fontId="9" fillId="0" borderId="17" xfId="0" applyFont="1" applyBorder="1"/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7" fillId="19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vertical="center"/>
    </xf>
    <xf numFmtId="0" fontId="7" fillId="14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 vertical="center"/>
    </xf>
    <xf numFmtId="0" fontId="7" fillId="16" borderId="1" xfId="0" applyFont="1" applyFill="1" applyBorder="1" applyAlignment="1">
      <alignment horizontal="center"/>
    </xf>
    <xf numFmtId="0" fontId="7" fillId="17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/>
    </xf>
    <xf numFmtId="0" fontId="7" fillId="8" borderId="6" xfId="0" applyFont="1" applyFill="1" applyBorder="1" applyAlignment="1">
      <alignment horizontal="center"/>
    </xf>
    <xf numFmtId="0" fontId="7" fillId="8" borderId="7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/>
    </xf>
    <xf numFmtId="0" fontId="7" fillId="6" borderId="5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14" borderId="5" xfId="0" applyFont="1" applyFill="1" applyBorder="1" applyAlignment="1">
      <alignment horizontal="center"/>
    </xf>
    <xf numFmtId="0" fontId="7" fillId="14" borderId="6" xfId="0" applyFont="1" applyFill="1" applyBorder="1" applyAlignment="1">
      <alignment horizontal="center"/>
    </xf>
    <xf numFmtId="0" fontId="7" fillId="14" borderId="7" xfId="0" applyFont="1" applyFill="1" applyBorder="1" applyAlignment="1">
      <alignment horizontal="center"/>
    </xf>
    <xf numFmtId="0" fontId="7" fillId="19" borderId="5" xfId="0" applyFont="1" applyFill="1" applyBorder="1" applyAlignment="1">
      <alignment horizontal="center"/>
    </xf>
    <xf numFmtId="0" fontId="7" fillId="19" borderId="6" xfId="0" applyFont="1" applyFill="1" applyBorder="1" applyAlignment="1">
      <alignment horizontal="center"/>
    </xf>
    <xf numFmtId="0" fontId="7" fillId="19" borderId="7" xfId="0" applyFont="1" applyFill="1" applyBorder="1" applyAlignment="1">
      <alignment horizontal="center"/>
    </xf>
    <xf numFmtId="0" fontId="7" fillId="16" borderId="5" xfId="0" applyFont="1" applyFill="1" applyBorder="1" applyAlignment="1">
      <alignment horizontal="center"/>
    </xf>
    <xf numFmtId="0" fontId="7" fillId="16" borderId="6" xfId="0" applyFont="1" applyFill="1" applyBorder="1" applyAlignment="1">
      <alignment horizontal="center"/>
    </xf>
    <xf numFmtId="0" fontId="7" fillId="16" borderId="7" xfId="0" applyFont="1" applyFill="1" applyBorder="1" applyAlignment="1">
      <alignment horizontal="center"/>
    </xf>
    <xf numFmtId="0" fontId="7" fillId="17" borderId="5" xfId="0" applyFont="1" applyFill="1" applyBorder="1" applyAlignment="1">
      <alignment horizontal="center"/>
    </xf>
    <xf numFmtId="0" fontId="7" fillId="17" borderId="6" xfId="0" applyFont="1" applyFill="1" applyBorder="1" applyAlignment="1">
      <alignment horizontal="center"/>
    </xf>
    <xf numFmtId="0" fontId="7" fillId="17" borderId="7" xfId="0" applyFont="1" applyFill="1" applyBorder="1" applyAlignment="1">
      <alignment horizontal="center"/>
    </xf>
    <xf numFmtId="0" fontId="7" fillId="17" borderId="21" xfId="0" applyFont="1" applyFill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8" borderId="8" xfId="0" applyFont="1" applyFill="1" applyBorder="1" applyAlignment="1">
      <alignment horizontal="center" vertical="center"/>
    </xf>
    <xf numFmtId="0" fontId="5" fillId="9" borderId="8" xfId="0" applyFont="1" applyFill="1" applyBorder="1" applyAlignment="1">
      <alignment horizontal="center"/>
    </xf>
    <xf numFmtId="0" fontId="6" fillId="9" borderId="8" xfId="0" applyFont="1" applyFill="1" applyBorder="1" applyAlignment="1">
      <alignment horizontal="center"/>
    </xf>
    <xf numFmtId="0" fontId="0" fillId="9" borderId="8" xfId="0" applyFill="1" applyBorder="1" applyAlignment="1">
      <alignment horizontal="center"/>
    </xf>
    <xf numFmtId="0" fontId="5" fillId="10" borderId="8" xfId="0" applyFont="1" applyFill="1" applyBorder="1" applyAlignment="1">
      <alignment horizontal="center"/>
    </xf>
    <xf numFmtId="0" fontId="6" fillId="10" borderId="8" xfId="0" applyFont="1" applyFill="1" applyBorder="1" applyAlignment="1">
      <alignment horizontal="center"/>
    </xf>
    <xf numFmtId="0" fontId="0" fillId="10" borderId="8" xfId="0" applyFill="1" applyBorder="1" applyAlignment="1">
      <alignment horizontal="center"/>
    </xf>
    <xf numFmtId="0" fontId="5" fillId="11" borderId="8" xfId="0" applyFont="1" applyFill="1" applyBorder="1" applyAlignment="1">
      <alignment horizontal="center"/>
    </xf>
    <xf numFmtId="0" fontId="6" fillId="11" borderId="8" xfId="0" applyFont="1" applyFill="1" applyBorder="1" applyAlignment="1">
      <alignment horizontal="center"/>
    </xf>
    <xf numFmtId="0" fontId="0" fillId="11" borderId="8" xfId="0" applyFill="1" applyBorder="1" applyAlignment="1">
      <alignment horizontal="center"/>
    </xf>
    <xf numFmtId="0" fontId="5" fillId="12" borderId="8" xfId="0" applyFont="1" applyFill="1" applyBorder="1" applyAlignment="1">
      <alignment horizontal="center" vertical="center"/>
    </xf>
    <xf numFmtId="0" fontId="5" fillId="13" borderId="8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17" borderId="9" xfId="0" applyFont="1" applyFill="1" applyBorder="1" applyAlignment="1">
      <alignment horizontal="center" vertical="center"/>
    </xf>
    <xf numFmtId="0" fontId="7" fillId="17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14" borderId="1" xfId="0" applyFont="1" applyFill="1" applyBorder="1" applyAlignment="1">
      <alignment horizontal="center" vertical="center"/>
    </xf>
    <xf numFmtId="0" fontId="0" fillId="14" borderId="1" xfId="0" applyFill="1" applyBorder="1" applyAlignment="1">
      <alignment horizontal="center" vertical="center"/>
    </xf>
    <xf numFmtId="0" fontId="0" fillId="15" borderId="5" xfId="0" applyFill="1" applyBorder="1"/>
    <xf numFmtId="0" fontId="0" fillId="15" borderId="7" xfId="0" applyFill="1" applyBorder="1"/>
    <xf numFmtId="0" fontId="8" fillId="15" borderId="9" xfId="0" applyFont="1" applyFill="1" applyBorder="1" applyAlignment="1">
      <alignment horizontal="left"/>
    </xf>
    <xf numFmtId="0" fontId="8" fillId="15" borderId="22" xfId="0" applyFont="1" applyFill="1" applyBorder="1" applyAlignment="1">
      <alignment horizontal="left"/>
    </xf>
    <xf numFmtId="0" fontId="0" fillId="0" borderId="5" xfId="0" applyBorder="1"/>
    <xf numFmtId="0" fontId="0" fillId="0" borderId="7" xfId="0" applyBorder="1"/>
    <xf numFmtId="0" fontId="3" fillId="0" borderId="5" xfId="0" applyFont="1" applyBorder="1"/>
    <xf numFmtId="0" fontId="3" fillId="0" borderId="7" xfId="0" applyFont="1" applyBorder="1"/>
    <xf numFmtId="0" fontId="3" fillId="15" borderId="1" xfId="0" applyFont="1" applyFill="1" applyBorder="1" applyAlignment="1">
      <alignment horizontal="center" vertical="center"/>
    </xf>
    <xf numFmtId="0" fontId="3" fillId="15" borderId="10" xfId="0" applyFont="1" applyFill="1" applyBorder="1" applyAlignment="1">
      <alignment horizontal="center" vertical="center"/>
    </xf>
    <xf numFmtId="0" fontId="3" fillId="15" borderId="11" xfId="0" applyFont="1" applyFill="1" applyBorder="1" applyAlignment="1">
      <alignment horizontal="center" vertical="center"/>
    </xf>
    <xf numFmtId="0" fontId="7" fillId="17" borderId="1" xfId="0" applyFont="1" applyFill="1" applyBorder="1" applyAlignment="1">
      <alignment horizontal="center" vertical="center"/>
    </xf>
    <xf numFmtId="0" fontId="5" fillId="16" borderId="1" xfId="0" applyFont="1" applyFill="1" applyBorder="1" applyAlignment="1">
      <alignment horizontal="center" vertical="center"/>
    </xf>
    <xf numFmtId="0" fontId="7" fillId="18" borderId="1" xfId="0" applyFont="1" applyFill="1" applyBorder="1" applyAlignment="1">
      <alignment horizontal="center" vertical="center"/>
    </xf>
    <xf numFmtId="0" fontId="7" fillId="21" borderId="1" xfId="0" applyFont="1" applyFill="1" applyBorder="1" applyAlignment="1">
      <alignment horizontal="center" vertical="center"/>
    </xf>
    <xf numFmtId="0" fontId="0" fillId="0" borderId="0" xfId="0"/>
    <xf numFmtId="0" fontId="12" fillId="0" borderId="0" xfId="0" applyFont="1"/>
    <xf numFmtId="0" fontId="11" fillId="0" borderId="16" xfId="0" applyFont="1" applyBorder="1" applyAlignment="1">
      <alignment horizontal="center"/>
    </xf>
    <xf numFmtId="0" fontId="11" fillId="0" borderId="0" xfId="0" applyFont="1" applyAlignment="1">
      <alignment horizontal="center"/>
    </xf>
  </cellXfs>
  <cellStyles count="2">
    <cellStyle name="Normale" xfId="0" builtinId="0"/>
    <cellStyle name="Normale 2" xfId="1" xr:uid="{D623D13C-B008-47CC-99AE-28C38F8750DE}"/>
  </cellStyles>
  <dxfs count="0"/>
  <tableStyles count="0" defaultTableStyle="TableStyleMedium2" defaultPivotStyle="PivotStyleLight16"/>
  <colors>
    <mruColors>
      <color rgb="FFFFCCFF"/>
      <color rgb="FFFF00FF"/>
      <color rgb="FFFF33CC"/>
      <color rgb="FF9BC2E6"/>
      <color rgb="FFCC99FF"/>
      <color rgb="FF7131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28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88D50-8DA5-4EE4-902C-24035B164E92}">
  <dimension ref="A1:IT169"/>
  <sheetViews>
    <sheetView zoomScaleNormal="100" zoomScalePageLayoutView="40" workbookViewId="0">
      <selection activeCell="A23" sqref="A23"/>
    </sheetView>
  </sheetViews>
  <sheetFormatPr defaultRowHeight="13.2" x14ac:dyDescent="0.25"/>
  <cols>
    <col min="1" max="1" width="67.21875" customWidth="1"/>
    <col min="2" max="2" width="62.77734375" bestFit="1" customWidth="1"/>
    <col min="3" max="203" width="9.21875" customWidth="1"/>
  </cols>
  <sheetData>
    <row r="1" spans="1:254" ht="17.399999999999999" x14ac:dyDescent="0.3">
      <c r="A1" s="137" t="s">
        <v>25</v>
      </c>
      <c r="B1" s="138"/>
    </row>
    <row r="2" spans="1:254" ht="13.8" x14ac:dyDescent="0.25">
      <c r="A2" s="56" t="s">
        <v>23</v>
      </c>
      <c r="B2" s="57" t="s">
        <v>24</v>
      </c>
    </row>
    <row r="3" spans="1:254" x14ac:dyDescent="0.25">
      <c r="A3" s="37"/>
      <c r="B3" s="37"/>
    </row>
    <row r="4" spans="1:254" x14ac:dyDescent="0.25">
      <c r="A4" s="37"/>
      <c r="B4" s="55"/>
    </row>
    <row r="5" spans="1:254" x14ac:dyDescent="0.25">
      <c r="A5" s="55"/>
      <c r="B5" s="55"/>
    </row>
    <row r="6" spans="1:254" x14ac:dyDescent="0.25">
      <c r="A6" s="37"/>
      <c r="B6" s="37"/>
    </row>
    <row r="7" spans="1:254" s="48" customFormat="1" ht="17.399999999999999" x14ac:dyDescent="0.3">
      <c r="A7" s="37"/>
      <c r="B7" s="37"/>
    </row>
    <row r="8" spans="1:254" ht="17.399999999999999" x14ac:dyDescent="0.25">
      <c r="A8" s="136" t="s">
        <v>22</v>
      </c>
      <c r="B8" s="136"/>
    </row>
    <row r="9" spans="1:254" ht="13.8" x14ac:dyDescent="0.25">
      <c r="A9" s="56" t="s">
        <v>23</v>
      </c>
      <c r="B9" s="57" t="s">
        <v>24</v>
      </c>
    </row>
    <row r="10" spans="1:254" x14ac:dyDescent="0.25">
      <c r="A10" s="58"/>
      <c r="B10" s="58"/>
    </row>
    <row r="11" spans="1:254" x14ac:dyDescent="0.25">
      <c r="A11" s="58"/>
      <c r="B11" s="58"/>
    </row>
    <row r="12" spans="1:254" ht="17.399999999999999" x14ac:dyDescent="0.3">
      <c r="A12" s="140" t="s">
        <v>35</v>
      </c>
      <c r="B12" s="140"/>
    </row>
    <row r="13" spans="1:254" ht="13.8" x14ac:dyDescent="0.25">
      <c r="A13" s="56" t="s">
        <v>23</v>
      </c>
      <c r="B13" s="57" t="s">
        <v>24</v>
      </c>
    </row>
    <row r="14" spans="1:254" x14ac:dyDescent="0.25">
      <c r="A14" s="58"/>
      <c r="B14" s="58"/>
    </row>
    <row r="15" spans="1:254" x14ac:dyDescent="0.25">
      <c r="A15" s="58"/>
      <c r="B15" s="58"/>
    </row>
    <row r="16" spans="1:254" ht="17.399999999999999" x14ac:dyDescent="0.3">
      <c r="A16" s="139" t="s">
        <v>11</v>
      </c>
      <c r="B16" s="139"/>
      <c r="C16" s="52"/>
      <c r="D16" s="53"/>
      <c r="E16" s="52"/>
      <c r="F16" s="53"/>
      <c r="G16" s="52"/>
      <c r="H16" s="53"/>
      <c r="I16" s="52"/>
      <c r="J16" s="53"/>
      <c r="K16" s="52"/>
      <c r="L16" s="53"/>
      <c r="M16" s="52"/>
      <c r="N16" s="53"/>
      <c r="O16" s="52"/>
      <c r="P16" s="53"/>
      <c r="Q16" s="52"/>
      <c r="R16" s="53"/>
      <c r="S16" s="52"/>
      <c r="T16" s="53"/>
      <c r="U16" s="52"/>
      <c r="V16" s="53"/>
      <c r="W16" s="52"/>
      <c r="X16" s="53"/>
      <c r="Y16" s="52"/>
      <c r="Z16" s="53"/>
      <c r="AA16" s="52"/>
      <c r="AB16" s="53"/>
      <c r="AC16" s="52"/>
      <c r="AD16" s="53"/>
      <c r="AE16" s="52"/>
      <c r="AF16" s="53"/>
      <c r="AG16" s="52"/>
      <c r="AH16" s="53"/>
      <c r="AI16" s="52"/>
      <c r="AJ16" s="53"/>
      <c r="AK16" s="52"/>
      <c r="AL16" s="53"/>
      <c r="AM16" s="52"/>
      <c r="AN16" s="53"/>
      <c r="AO16" s="52"/>
      <c r="AP16" s="53"/>
      <c r="AQ16" s="52"/>
      <c r="AR16" s="53"/>
      <c r="AS16" s="52"/>
      <c r="AT16" s="53"/>
      <c r="AU16" s="52"/>
      <c r="AV16" s="53"/>
      <c r="AW16" s="52"/>
      <c r="AX16" s="53"/>
      <c r="AY16" s="52"/>
      <c r="AZ16" s="53"/>
      <c r="BA16" s="52"/>
      <c r="BB16" s="53"/>
      <c r="BC16" s="52"/>
      <c r="BD16" s="53"/>
      <c r="BE16" s="52"/>
      <c r="BF16" s="53"/>
      <c r="BG16" s="52"/>
      <c r="BH16" s="53"/>
      <c r="BI16" s="52"/>
      <c r="BJ16" s="53"/>
      <c r="BK16" s="52"/>
      <c r="BL16" s="53"/>
      <c r="BM16" s="52"/>
      <c r="BN16" s="53"/>
      <c r="BO16" s="52"/>
      <c r="BP16" s="53"/>
      <c r="BQ16" s="52"/>
      <c r="BR16" s="53"/>
      <c r="BS16" s="52"/>
      <c r="BT16" s="53"/>
      <c r="BU16" s="52"/>
      <c r="BV16" s="53"/>
      <c r="BW16" s="52"/>
      <c r="BX16" s="53"/>
      <c r="BY16" s="52"/>
      <c r="BZ16" s="53"/>
      <c r="CA16" s="52"/>
      <c r="CB16" s="53"/>
      <c r="CC16" s="52"/>
      <c r="CD16" s="53"/>
      <c r="CE16" s="52"/>
      <c r="CF16" s="53"/>
      <c r="CG16" s="52"/>
      <c r="CH16" s="53"/>
      <c r="CI16" s="52"/>
      <c r="CJ16" s="53"/>
      <c r="CK16" s="52"/>
      <c r="CL16" s="53"/>
      <c r="CM16" s="52"/>
      <c r="CN16" s="53"/>
      <c r="CO16" s="52"/>
      <c r="CP16" s="53"/>
      <c r="CQ16" s="52"/>
      <c r="CR16" s="53"/>
      <c r="CS16" s="52"/>
      <c r="CT16" s="53"/>
      <c r="CU16" s="52"/>
      <c r="CV16" s="53"/>
      <c r="CW16" s="52"/>
      <c r="CX16" s="53"/>
      <c r="CY16" s="52"/>
      <c r="CZ16" s="53"/>
      <c r="DA16" s="52"/>
      <c r="DB16" s="53"/>
      <c r="DC16" s="52"/>
      <c r="DD16" s="53"/>
      <c r="DE16" s="52"/>
      <c r="DF16" s="53"/>
      <c r="DG16" s="52"/>
      <c r="DH16" s="53"/>
      <c r="DI16" s="52"/>
      <c r="DJ16" s="53"/>
      <c r="DK16" s="52"/>
      <c r="DL16" s="53"/>
      <c r="DM16" s="52"/>
      <c r="DN16" s="53"/>
      <c r="DO16" s="52"/>
      <c r="DP16" s="53"/>
      <c r="DQ16" s="52"/>
      <c r="DR16" s="53"/>
      <c r="DS16" s="52"/>
      <c r="DT16" s="53"/>
      <c r="DU16" s="52"/>
      <c r="DV16" s="53"/>
      <c r="DW16" s="52"/>
      <c r="DX16" s="53"/>
      <c r="DY16" s="52"/>
      <c r="DZ16" s="53"/>
      <c r="EA16" s="52"/>
      <c r="EB16" s="53"/>
      <c r="EC16" s="52"/>
      <c r="ED16" s="53"/>
      <c r="EE16" s="52"/>
      <c r="EF16" s="53"/>
      <c r="EG16" s="52"/>
      <c r="EH16" s="53"/>
      <c r="EI16" s="52"/>
      <c r="EJ16" s="53"/>
      <c r="EK16" s="52"/>
      <c r="EL16" s="53"/>
      <c r="EM16" s="52"/>
      <c r="EN16" s="53"/>
      <c r="EO16" s="52"/>
      <c r="EP16" s="53"/>
      <c r="EQ16" s="52"/>
      <c r="ER16" s="53"/>
      <c r="ES16" s="52"/>
      <c r="ET16" s="53"/>
      <c r="EU16" s="52"/>
      <c r="EV16" s="53"/>
      <c r="EW16" s="52"/>
      <c r="EX16" s="53"/>
      <c r="EY16" s="52"/>
      <c r="EZ16" s="53"/>
      <c r="FA16" s="52"/>
      <c r="FB16" s="53"/>
      <c r="FC16" s="52"/>
      <c r="FD16" s="53"/>
      <c r="FE16" s="52"/>
      <c r="FF16" s="53"/>
      <c r="FG16" s="52"/>
      <c r="FH16" s="53"/>
      <c r="FI16" s="52"/>
      <c r="FJ16" s="53"/>
      <c r="FK16" s="52"/>
      <c r="FL16" s="53"/>
      <c r="FM16" s="52"/>
      <c r="FN16" s="53"/>
      <c r="FO16" s="52"/>
      <c r="FP16" s="53"/>
      <c r="FQ16" s="52"/>
      <c r="FR16" s="53"/>
      <c r="FS16" s="52"/>
      <c r="FT16" s="53"/>
      <c r="FU16" s="52"/>
      <c r="FV16" s="53"/>
      <c r="FW16" s="52"/>
      <c r="FX16" s="53"/>
      <c r="FY16" s="52"/>
      <c r="FZ16" s="53"/>
      <c r="GA16" s="52"/>
      <c r="GB16" s="53"/>
      <c r="GC16" s="52"/>
      <c r="GD16" s="53"/>
      <c r="GE16" s="52"/>
      <c r="GF16" s="53"/>
      <c r="GG16" s="52"/>
      <c r="GH16" s="53"/>
      <c r="GI16" s="52"/>
      <c r="GJ16" s="53"/>
      <c r="GK16" s="52"/>
      <c r="GL16" s="53"/>
      <c r="GM16" s="52"/>
      <c r="GN16" s="53"/>
      <c r="GO16" s="52"/>
      <c r="GP16" s="53"/>
      <c r="GQ16" s="52"/>
      <c r="GR16" s="53"/>
      <c r="GS16" s="52"/>
      <c r="GT16" s="53"/>
      <c r="GU16" s="52"/>
      <c r="GV16" s="51" t="s">
        <v>24</v>
      </c>
      <c r="GW16" s="49" t="s">
        <v>23</v>
      </c>
      <c r="GX16" s="50" t="s">
        <v>24</v>
      </c>
      <c r="GY16" s="49" t="s">
        <v>23</v>
      </c>
      <c r="GZ16" s="50" t="s">
        <v>24</v>
      </c>
      <c r="HA16" s="49" t="s">
        <v>23</v>
      </c>
      <c r="HB16" s="50" t="s">
        <v>24</v>
      </c>
      <c r="HC16" s="49" t="s">
        <v>23</v>
      </c>
      <c r="HD16" s="50" t="s">
        <v>24</v>
      </c>
      <c r="HE16" s="49" t="s">
        <v>23</v>
      </c>
      <c r="HF16" s="50" t="s">
        <v>24</v>
      </c>
      <c r="HG16" s="49" t="s">
        <v>23</v>
      </c>
      <c r="HH16" s="50" t="s">
        <v>24</v>
      </c>
      <c r="HI16" s="49" t="s">
        <v>23</v>
      </c>
      <c r="HJ16" s="50" t="s">
        <v>24</v>
      </c>
      <c r="HK16" s="49" t="s">
        <v>23</v>
      </c>
      <c r="HL16" s="50" t="s">
        <v>24</v>
      </c>
      <c r="HM16" s="49" t="s">
        <v>23</v>
      </c>
      <c r="HN16" s="50" t="s">
        <v>24</v>
      </c>
      <c r="HO16" s="49" t="s">
        <v>23</v>
      </c>
      <c r="HP16" s="50" t="s">
        <v>24</v>
      </c>
      <c r="HQ16" s="49" t="s">
        <v>23</v>
      </c>
      <c r="HR16" s="50" t="s">
        <v>24</v>
      </c>
      <c r="HS16" s="49" t="s">
        <v>23</v>
      </c>
      <c r="HT16" s="50" t="s">
        <v>24</v>
      </c>
      <c r="HU16" s="49" t="s">
        <v>23</v>
      </c>
      <c r="HV16" s="50" t="s">
        <v>24</v>
      </c>
      <c r="HW16" s="49" t="s">
        <v>23</v>
      </c>
      <c r="HX16" s="50" t="s">
        <v>24</v>
      </c>
      <c r="HY16" s="49" t="s">
        <v>23</v>
      </c>
      <c r="HZ16" s="50" t="s">
        <v>24</v>
      </c>
      <c r="IA16" s="49" t="s">
        <v>23</v>
      </c>
      <c r="IB16" s="50" t="s">
        <v>24</v>
      </c>
      <c r="IC16" s="49" t="s">
        <v>23</v>
      </c>
      <c r="ID16" s="50" t="s">
        <v>24</v>
      </c>
      <c r="IE16" s="49" t="s">
        <v>23</v>
      </c>
      <c r="IF16" s="50" t="s">
        <v>24</v>
      </c>
      <c r="IG16" s="49" t="s">
        <v>23</v>
      </c>
      <c r="IH16" s="50" t="s">
        <v>24</v>
      </c>
      <c r="II16" s="49" t="s">
        <v>23</v>
      </c>
      <c r="IJ16" s="50" t="s">
        <v>24</v>
      </c>
      <c r="IK16" s="49" t="s">
        <v>23</v>
      </c>
      <c r="IL16" s="50" t="s">
        <v>24</v>
      </c>
      <c r="IM16" s="49" t="s">
        <v>23</v>
      </c>
      <c r="IN16" s="50" t="s">
        <v>24</v>
      </c>
      <c r="IO16" s="49" t="s">
        <v>23</v>
      </c>
      <c r="IP16" s="50" t="s">
        <v>24</v>
      </c>
      <c r="IQ16" s="49" t="s">
        <v>23</v>
      </c>
      <c r="IR16" s="50" t="s">
        <v>24</v>
      </c>
      <c r="IS16" s="49" t="s">
        <v>23</v>
      </c>
      <c r="IT16" s="50" t="s">
        <v>24</v>
      </c>
    </row>
    <row r="17" spans="1:2" ht="13.8" x14ac:dyDescent="0.25">
      <c r="A17" s="56" t="s">
        <v>23</v>
      </c>
      <c r="B17" s="57" t="s">
        <v>24</v>
      </c>
    </row>
    <row r="18" spans="1:2" x14ac:dyDescent="0.25">
      <c r="A18" s="37"/>
      <c r="B18" s="37"/>
    </row>
    <row r="19" spans="1:2" x14ac:dyDescent="0.25">
      <c r="A19" s="37" t="s">
        <v>650</v>
      </c>
      <c r="B19" s="37"/>
    </row>
    <row r="20" spans="1:2" x14ac:dyDescent="0.25">
      <c r="A20" s="37"/>
      <c r="B20" s="37"/>
    </row>
    <row r="21" spans="1:2" x14ac:dyDescent="0.25">
      <c r="A21" s="37"/>
      <c r="B21" s="37"/>
    </row>
    <row r="22" spans="1:2" x14ac:dyDescent="0.25">
      <c r="A22" s="37"/>
      <c r="B22" s="37"/>
    </row>
    <row r="23" spans="1:2" x14ac:dyDescent="0.25">
      <c r="A23" s="37"/>
      <c r="B23" s="37"/>
    </row>
    <row r="24" spans="1:2" x14ac:dyDescent="0.25">
      <c r="A24" s="37"/>
      <c r="B24" s="37"/>
    </row>
    <row r="25" spans="1:2" x14ac:dyDescent="0.25">
      <c r="A25" s="37"/>
      <c r="B25" s="37"/>
    </row>
    <row r="26" spans="1:2" x14ac:dyDescent="0.25">
      <c r="A26" s="37"/>
      <c r="B26" s="37"/>
    </row>
    <row r="27" spans="1:2" x14ac:dyDescent="0.25">
      <c r="A27" s="37"/>
      <c r="B27" s="37"/>
    </row>
    <row r="28" spans="1:2" x14ac:dyDescent="0.25">
      <c r="A28" s="37"/>
      <c r="B28" s="37"/>
    </row>
    <row r="29" spans="1:2" x14ac:dyDescent="0.25">
      <c r="A29" s="37"/>
      <c r="B29" s="37"/>
    </row>
    <row r="30" spans="1:2" x14ac:dyDescent="0.25">
      <c r="A30" s="37"/>
      <c r="B30" s="37"/>
    </row>
    <row r="31" spans="1:2" x14ac:dyDescent="0.25">
      <c r="A31" s="37"/>
      <c r="B31" s="37"/>
    </row>
    <row r="32" spans="1:2" x14ac:dyDescent="0.25">
      <c r="A32" s="37"/>
      <c r="B32" s="37"/>
    </row>
    <row r="33" spans="1:2" x14ac:dyDescent="0.25">
      <c r="A33" s="37"/>
      <c r="B33" s="37"/>
    </row>
    <row r="34" spans="1:2" x14ac:dyDescent="0.25">
      <c r="A34" s="37"/>
      <c r="B34" s="37"/>
    </row>
    <row r="35" spans="1:2" x14ac:dyDescent="0.25">
      <c r="A35" s="37"/>
      <c r="B35" s="37"/>
    </row>
    <row r="36" spans="1:2" x14ac:dyDescent="0.25">
      <c r="A36" s="37"/>
      <c r="B36" s="37"/>
    </row>
    <row r="37" spans="1:2" x14ac:dyDescent="0.25">
      <c r="A37" s="37"/>
      <c r="B37" s="37"/>
    </row>
    <row r="38" spans="1:2" x14ac:dyDescent="0.25">
      <c r="A38" s="37"/>
      <c r="B38" s="37"/>
    </row>
    <row r="39" spans="1:2" ht="17.399999999999999" x14ac:dyDescent="0.25">
      <c r="A39" s="129" t="s">
        <v>26</v>
      </c>
      <c r="B39" s="129"/>
    </row>
    <row r="40" spans="1:2" ht="17.399999999999999" x14ac:dyDescent="0.3">
      <c r="A40" s="59" t="s">
        <v>27</v>
      </c>
      <c r="B40" s="3"/>
    </row>
    <row r="41" spans="1:2" x14ac:dyDescent="0.25">
      <c r="A41" s="37"/>
      <c r="B41" s="37"/>
    </row>
    <row r="42" spans="1:2" x14ac:dyDescent="0.25">
      <c r="A42" s="37"/>
      <c r="B42" s="37"/>
    </row>
    <row r="43" spans="1:2" ht="17.399999999999999" x14ac:dyDescent="0.3">
      <c r="A43" s="59" t="s">
        <v>28</v>
      </c>
      <c r="B43" s="37"/>
    </row>
    <row r="44" spans="1:2" x14ac:dyDescent="0.25">
      <c r="A44" s="37"/>
      <c r="B44" s="37"/>
    </row>
    <row r="45" spans="1:2" x14ac:dyDescent="0.25">
      <c r="A45" s="37"/>
      <c r="B45" s="37"/>
    </row>
    <row r="46" spans="1:2" ht="17.399999999999999" x14ac:dyDescent="0.3">
      <c r="A46" s="59" t="s">
        <v>30</v>
      </c>
      <c r="B46" s="37"/>
    </row>
    <row r="47" spans="1:2" x14ac:dyDescent="0.25">
      <c r="A47" s="37"/>
      <c r="B47" s="37"/>
    </row>
    <row r="48" spans="1:2" x14ac:dyDescent="0.25">
      <c r="A48" s="37"/>
      <c r="B48" s="37"/>
    </row>
    <row r="49" spans="1:254" ht="17.399999999999999" x14ac:dyDescent="0.3">
      <c r="A49" s="59" t="s">
        <v>31</v>
      </c>
      <c r="B49" s="37"/>
    </row>
    <row r="50" spans="1:254" x14ac:dyDescent="0.25">
      <c r="A50" s="37"/>
      <c r="B50" s="37"/>
    </row>
    <row r="51" spans="1:254" x14ac:dyDescent="0.25">
      <c r="A51" s="37"/>
      <c r="B51" s="37"/>
    </row>
    <row r="52" spans="1:254" ht="17.399999999999999" x14ac:dyDescent="0.3">
      <c r="A52" s="59" t="s">
        <v>32</v>
      </c>
      <c r="B52" s="37"/>
    </row>
    <row r="53" spans="1:254" x14ac:dyDescent="0.25">
      <c r="A53" s="37"/>
      <c r="B53" s="37"/>
    </row>
    <row r="54" spans="1:254" x14ac:dyDescent="0.25">
      <c r="A54" s="37"/>
      <c r="B54" s="37"/>
    </row>
    <row r="55" spans="1:254" ht="17.399999999999999" x14ac:dyDescent="0.3">
      <c r="A55" s="59" t="s">
        <v>29</v>
      </c>
      <c r="B55" s="60"/>
    </row>
    <row r="56" spans="1:254" x14ac:dyDescent="0.25">
      <c r="A56" s="37"/>
      <c r="B56" s="37"/>
    </row>
    <row r="57" spans="1:254" x14ac:dyDescent="0.25">
      <c r="A57" s="37"/>
      <c r="B57" s="37"/>
    </row>
    <row r="58" spans="1:254" ht="17.399999999999999" x14ac:dyDescent="0.3">
      <c r="A58" s="59" t="s">
        <v>33</v>
      </c>
      <c r="B58" s="37"/>
    </row>
    <row r="59" spans="1:254" x14ac:dyDescent="0.25">
      <c r="A59" s="37"/>
      <c r="B59" s="37"/>
    </row>
    <row r="60" spans="1:254" x14ac:dyDescent="0.25">
      <c r="A60" s="37"/>
      <c r="B60" s="37"/>
    </row>
    <row r="61" spans="1:254" ht="17.399999999999999" x14ac:dyDescent="0.3">
      <c r="A61" s="59" t="s">
        <v>34</v>
      </c>
      <c r="B61" s="37"/>
    </row>
    <row r="62" spans="1:254" x14ac:dyDescent="0.25">
      <c r="A62" s="37"/>
      <c r="B62" s="37"/>
    </row>
    <row r="63" spans="1:254" x14ac:dyDescent="0.25">
      <c r="A63" s="37"/>
      <c r="B63" s="37"/>
    </row>
    <row r="64" spans="1:254" ht="17.399999999999999" x14ac:dyDescent="0.25">
      <c r="A64" s="141" t="s">
        <v>36</v>
      </c>
      <c r="B64" s="141"/>
      <c r="C64" s="52"/>
      <c r="D64" s="53"/>
      <c r="E64" s="52"/>
      <c r="F64" s="53"/>
      <c r="G64" s="52"/>
      <c r="H64" s="53"/>
      <c r="I64" s="52"/>
      <c r="J64" s="53"/>
      <c r="K64" s="52"/>
      <c r="L64" s="53"/>
      <c r="M64" s="52"/>
      <c r="N64" s="53"/>
      <c r="O64" s="52"/>
      <c r="P64" s="53"/>
      <c r="Q64" s="52"/>
      <c r="R64" s="53"/>
      <c r="S64" s="52"/>
      <c r="T64" s="53"/>
      <c r="U64" s="52"/>
      <c r="V64" s="53"/>
      <c r="W64" s="52"/>
      <c r="X64" s="53"/>
      <c r="Y64" s="52"/>
      <c r="Z64" s="53"/>
      <c r="AA64" s="52"/>
      <c r="AB64" s="53"/>
      <c r="AC64" s="52"/>
      <c r="AD64" s="53"/>
      <c r="AE64" s="52"/>
      <c r="AF64" s="53"/>
      <c r="AG64" s="52"/>
      <c r="AH64" s="53"/>
      <c r="AI64" s="52"/>
      <c r="AJ64" s="53"/>
      <c r="AK64" s="52"/>
      <c r="AL64" s="53"/>
      <c r="AM64" s="52"/>
      <c r="AN64" s="53"/>
      <c r="AO64" s="52"/>
      <c r="AP64" s="53"/>
      <c r="AQ64" s="52"/>
      <c r="AR64" s="53"/>
      <c r="AS64" s="52"/>
      <c r="AT64" s="53"/>
      <c r="AU64" s="52"/>
      <c r="AV64" s="53"/>
      <c r="AW64" s="52"/>
      <c r="AX64" s="53"/>
      <c r="AY64" s="52"/>
      <c r="AZ64" s="53"/>
      <c r="BA64" s="52"/>
      <c r="BB64" s="53"/>
      <c r="BC64" s="52"/>
      <c r="BD64" s="53"/>
      <c r="BE64" s="52"/>
      <c r="BF64" s="53"/>
      <c r="BG64" s="52"/>
      <c r="BH64" s="53"/>
      <c r="BI64" s="52"/>
      <c r="BJ64" s="53"/>
      <c r="BK64" s="52"/>
      <c r="BL64" s="53"/>
      <c r="BM64" s="52"/>
      <c r="BN64" s="53"/>
      <c r="BO64" s="52"/>
      <c r="BP64" s="53"/>
      <c r="BQ64" s="52"/>
      <c r="BR64" s="53"/>
      <c r="BS64" s="52"/>
      <c r="BT64" s="53"/>
      <c r="BU64" s="52"/>
      <c r="BV64" s="53"/>
      <c r="BW64" s="52"/>
      <c r="BX64" s="53"/>
      <c r="BY64" s="52"/>
      <c r="BZ64" s="53"/>
      <c r="CA64" s="52"/>
      <c r="CB64" s="53"/>
      <c r="CC64" s="52"/>
      <c r="CD64" s="53"/>
      <c r="CE64" s="52"/>
      <c r="CF64" s="53"/>
      <c r="CG64" s="52"/>
      <c r="CH64" s="53"/>
      <c r="CI64" s="52"/>
      <c r="CJ64" s="53"/>
      <c r="CK64" s="52"/>
      <c r="CL64" s="53"/>
      <c r="CM64" s="52"/>
      <c r="CN64" s="53"/>
      <c r="CO64" s="52"/>
      <c r="CP64" s="53"/>
      <c r="CQ64" s="52"/>
      <c r="CR64" s="53"/>
      <c r="CS64" s="52"/>
      <c r="CT64" s="53"/>
      <c r="CU64" s="52"/>
      <c r="CV64" s="53"/>
      <c r="CW64" s="52"/>
      <c r="CX64" s="53"/>
      <c r="CY64" s="52"/>
      <c r="CZ64" s="53"/>
      <c r="DA64" s="52"/>
      <c r="DB64" s="53"/>
      <c r="DC64" s="52"/>
      <c r="DD64" s="53"/>
      <c r="DE64" s="52"/>
      <c r="DF64" s="53"/>
      <c r="DG64" s="52"/>
      <c r="DH64" s="53"/>
      <c r="DI64" s="52"/>
      <c r="DJ64" s="53"/>
      <c r="DK64" s="52"/>
      <c r="DL64" s="53"/>
      <c r="DM64" s="52"/>
      <c r="DN64" s="53"/>
      <c r="DO64" s="52"/>
      <c r="DP64" s="53"/>
      <c r="DQ64" s="52"/>
      <c r="DR64" s="53"/>
      <c r="DS64" s="52"/>
      <c r="DT64" s="53"/>
      <c r="DU64" s="52"/>
      <c r="DV64" s="53"/>
      <c r="DW64" s="52"/>
      <c r="DX64" s="53"/>
      <c r="DY64" s="52"/>
      <c r="DZ64" s="53"/>
      <c r="EA64" s="52"/>
      <c r="EB64" s="53"/>
      <c r="EC64" s="52"/>
      <c r="ED64" s="53"/>
      <c r="EE64" s="52"/>
      <c r="EF64" s="53"/>
      <c r="EG64" s="52"/>
      <c r="EH64" s="53"/>
      <c r="EI64" s="52"/>
      <c r="EJ64" s="53"/>
      <c r="EK64" s="52"/>
      <c r="EL64" s="53"/>
      <c r="EM64" s="52"/>
      <c r="EN64" s="53"/>
      <c r="EO64" s="52"/>
      <c r="EP64" s="53"/>
      <c r="EQ64" s="52"/>
      <c r="ER64" s="53"/>
      <c r="ES64" s="52"/>
      <c r="ET64" s="53"/>
      <c r="EU64" s="52"/>
      <c r="EV64" s="53"/>
      <c r="EW64" s="52"/>
      <c r="EX64" s="53"/>
      <c r="EY64" s="52"/>
      <c r="EZ64" s="53"/>
      <c r="FA64" s="52"/>
      <c r="FB64" s="53"/>
      <c r="FC64" s="52"/>
      <c r="FD64" s="53"/>
      <c r="FE64" s="52"/>
      <c r="FF64" s="53"/>
      <c r="FG64" s="52"/>
      <c r="FH64" s="53"/>
      <c r="FI64" s="52"/>
      <c r="FJ64" s="53"/>
      <c r="FK64" s="52"/>
      <c r="FL64" s="53"/>
      <c r="FM64" s="52"/>
      <c r="FN64" s="53"/>
      <c r="FO64" s="52"/>
      <c r="FP64" s="53"/>
      <c r="FQ64" s="52"/>
      <c r="FR64" s="53"/>
      <c r="FS64" s="52"/>
      <c r="FT64" s="53"/>
      <c r="FU64" s="52"/>
      <c r="FV64" s="53"/>
      <c r="FW64" s="52"/>
      <c r="FX64" s="53"/>
      <c r="FY64" s="52"/>
      <c r="FZ64" s="53"/>
      <c r="GA64" s="52"/>
      <c r="GB64" s="53"/>
      <c r="GC64" s="52"/>
      <c r="GD64" s="53"/>
      <c r="GE64" s="52"/>
      <c r="GF64" s="53"/>
      <c r="GG64" s="52"/>
      <c r="GH64" s="53"/>
      <c r="GI64" s="52"/>
      <c r="GJ64" s="53"/>
      <c r="GK64" s="52"/>
      <c r="GL64" s="53"/>
      <c r="GM64" s="52"/>
      <c r="GN64" s="53"/>
      <c r="GO64" s="52"/>
      <c r="GP64" s="53"/>
      <c r="GQ64" s="52"/>
      <c r="GR64" s="53"/>
      <c r="GS64" s="52"/>
      <c r="GT64" s="53"/>
      <c r="GU64" s="52"/>
      <c r="GV64" s="51" t="s">
        <v>24</v>
      </c>
      <c r="GW64" s="49" t="s">
        <v>23</v>
      </c>
      <c r="GX64" s="50" t="s">
        <v>24</v>
      </c>
      <c r="GY64" s="49" t="s">
        <v>23</v>
      </c>
      <c r="GZ64" s="50" t="s">
        <v>24</v>
      </c>
      <c r="HA64" s="49" t="s">
        <v>23</v>
      </c>
      <c r="HB64" s="50" t="s">
        <v>24</v>
      </c>
      <c r="HC64" s="49" t="s">
        <v>23</v>
      </c>
      <c r="HD64" s="50" t="s">
        <v>24</v>
      </c>
      <c r="HE64" s="49" t="s">
        <v>23</v>
      </c>
      <c r="HF64" s="50" t="s">
        <v>24</v>
      </c>
      <c r="HG64" s="49" t="s">
        <v>23</v>
      </c>
      <c r="HH64" s="50" t="s">
        <v>24</v>
      </c>
      <c r="HI64" s="49" t="s">
        <v>23</v>
      </c>
      <c r="HJ64" s="50" t="s">
        <v>24</v>
      </c>
      <c r="HK64" s="49" t="s">
        <v>23</v>
      </c>
      <c r="HL64" s="50" t="s">
        <v>24</v>
      </c>
      <c r="HM64" s="49" t="s">
        <v>23</v>
      </c>
      <c r="HN64" s="50" t="s">
        <v>24</v>
      </c>
      <c r="HO64" s="49" t="s">
        <v>23</v>
      </c>
      <c r="HP64" s="50" t="s">
        <v>24</v>
      </c>
      <c r="HQ64" s="49" t="s">
        <v>23</v>
      </c>
      <c r="HR64" s="50" t="s">
        <v>24</v>
      </c>
      <c r="HS64" s="49" t="s">
        <v>23</v>
      </c>
      <c r="HT64" s="50" t="s">
        <v>24</v>
      </c>
      <c r="HU64" s="49" t="s">
        <v>23</v>
      </c>
      <c r="HV64" s="50" t="s">
        <v>24</v>
      </c>
      <c r="HW64" s="49" t="s">
        <v>23</v>
      </c>
      <c r="HX64" s="50" t="s">
        <v>24</v>
      </c>
      <c r="HY64" s="49" t="s">
        <v>23</v>
      </c>
      <c r="HZ64" s="50" t="s">
        <v>24</v>
      </c>
      <c r="IA64" s="49" t="s">
        <v>23</v>
      </c>
      <c r="IB64" s="50" t="s">
        <v>24</v>
      </c>
      <c r="IC64" s="49" t="s">
        <v>23</v>
      </c>
      <c r="ID64" s="50" t="s">
        <v>24</v>
      </c>
      <c r="IE64" s="49" t="s">
        <v>23</v>
      </c>
      <c r="IF64" s="50" t="s">
        <v>24</v>
      </c>
      <c r="IG64" s="49" t="s">
        <v>23</v>
      </c>
      <c r="IH64" s="50" t="s">
        <v>24</v>
      </c>
      <c r="II64" s="49" t="s">
        <v>23</v>
      </c>
      <c r="IJ64" s="50" t="s">
        <v>24</v>
      </c>
      <c r="IK64" s="49" t="s">
        <v>23</v>
      </c>
      <c r="IL64" s="50" t="s">
        <v>24</v>
      </c>
      <c r="IM64" s="49" t="s">
        <v>23</v>
      </c>
      <c r="IN64" s="50" t="s">
        <v>24</v>
      </c>
      <c r="IO64" s="49" t="s">
        <v>23</v>
      </c>
      <c r="IP64" s="50" t="s">
        <v>24</v>
      </c>
      <c r="IQ64" s="49" t="s">
        <v>23</v>
      </c>
      <c r="IR64" s="50" t="s">
        <v>24</v>
      </c>
      <c r="IS64" s="49" t="s">
        <v>23</v>
      </c>
      <c r="IT64" s="50" t="s">
        <v>24</v>
      </c>
    </row>
    <row r="65" spans="1:254" ht="13.8" x14ac:dyDescent="0.25">
      <c r="A65" s="56" t="s">
        <v>23</v>
      </c>
      <c r="B65" s="57" t="s">
        <v>24</v>
      </c>
    </row>
    <row r="66" spans="1:254" x14ac:dyDescent="0.25">
      <c r="A66" s="37"/>
      <c r="B66" s="37"/>
    </row>
    <row r="67" spans="1:254" x14ac:dyDescent="0.25">
      <c r="A67" s="37"/>
      <c r="B67" s="37"/>
    </row>
    <row r="68" spans="1:254" x14ac:dyDescent="0.25">
      <c r="A68" s="37"/>
      <c r="B68" s="37"/>
    </row>
    <row r="69" spans="1:254" x14ac:dyDescent="0.25">
      <c r="A69" s="37"/>
      <c r="B69" s="37"/>
    </row>
    <row r="70" spans="1:254" x14ac:dyDescent="0.25">
      <c r="A70" s="37"/>
      <c r="B70" s="37"/>
    </row>
    <row r="71" spans="1:254" ht="17.399999999999999" x14ac:dyDescent="0.25">
      <c r="A71" s="131" t="s">
        <v>37</v>
      </c>
      <c r="B71" s="131"/>
      <c r="C71" s="52"/>
      <c r="D71" s="53"/>
      <c r="E71" s="52"/>
      <c r="F71" s="53"/>
      <c r="G71" s="52"/>
      <c r="H71" s="53"/>
      <c r="I71" s="52"/>
      <c r="J71" s="53"/>
      <c r="K71" s="52"/>
      <c r="L71" s="53"/>
      <c r="M71" s="52"/>
      <c r="N71" s="53"/>
      <c r="O71" s="52"/>
      <c r="P71" s="53"/>
      <c r="Q71" s="52"/>
      <c r="R71" s="53"/>
      <c r="S71" s="52"/>
      <c r="T71" s="53"/>
      <c r="U71" s="52"/>
      <c r="V71" s="53"/>
      <c r="W71" s="52"/>
      <c r="X71" s="53"/>
      <c r="Y71" s="52"/>
      <c r="Z71" s="53"/>
      <c r="AA71" s="52"/>
      <c r="AB71" s="53"/>
      <c r="AC71" s="52"/>
      <c r="AD71" s="53"/>
      <c r="AE71" s="52"/>
      <c r="AF71" s="53"/>
      <c r="AG71" s="52"/>
      <c r="AH71" s="53"/>
      <c r="AI71" s="52"/>
      <c r="AJ71" s="53"/>
      <c r="AK71" s="52"/>
      <c r="AL71" s="53"/>
      <c r="AM71" s="52"/>
      <c r="AN71" s="53"/>
      <c r="AO71" s="52"/>
      <c r="AP71" s="53"/>
      <c r="AQ71" s="52"/>
      <c r="AR71" s="53"/>
      <c r="AS71" s="52"/>
      <c r="AT71" s="53"/>
      <c r="AU71" s="52"/>
      <c r="AV71" s="53"/>
      <c r="AW71" s="52"/>
      <c r="AX71" s="53"/>
      <c r="AY71" s="52"/>
      <c r="AZ71" s="53"/>
      <c r="BA71" s="52"/>
      <c r="BB71" s="53"/>
      <c r="BC71" s="52"/>
      <c r="BD71" s="53"/>
      <c r="BE71" s="52"/>
      <c r="BF71" s="53"/>
      <c r="BG71" s="52"/>
      <c r="BH71" s="53"/>
      <c r="BI71" s="52"/>
      <c r="BJ71" s="53"/>
      <c r="BK71" s="52"/>
      <c r="BL71" s="53"/>
      <c r="BM71" s="52"/>
      <c r="BN71" s="53"/>
      <c r="BO71" s="52"/>
      <c r="BP71" s="53"/>
      <c r="BQ71" s="52"/>
      <c r="BR71" s="53"/>
      <c r="BS71" s="52"/>
      <c r="BT71" s="53"/>
      <c r="BU71" s="52"/>
      <c r="BV71" s="53"/>
      <c r="BW71" s="52"/>
      <c r="BX71" s="53"/>
      <c r="BY71" s="52"/>
      <c r="BZ71" s="53"/>
      <c r="CA71" s="52"/>
      <c r="CB71" s="53"/>
      <c r="CC71" s="52"/>
      <c r="CD71" s="53"/>
      <c r="CE71" s="52"/>
      <c r="CF71" s="53"/>
      <c r="CG71" s="52"/>
      <c r="CH71" s="53"/>
      <c r="CI71" s="52"/>
      <c r="CJ71" s="53"/>
      <c r="CK71" s="52"/>
      <c r="CL71" s="53"/>
      <c r="CM71" s="52"/>
      <c r="CN71" s="53"/>
      <c r="CO71" s="52"/>
      <c r="CP71" s="53"/>
      <c r="CQ71" s="52"/>
      <c r="CR71" s="53"/>
      <c r="CS71" s="52"/>
      <c r="CT71" s="53"/>
      <c r="CU71" s="52"/>
      <c r="CV71" s="53"/>
      <c r="CW71" s="52"/>
      <c r="CX71" s="53"/>
      <c r="CY71" s="52"/>
      <c r="CZ71" s="53"/>
      <c r="DA71" s="52"/>
      <c r="DB71" s="53"/>
      <c r="DC71" s="52"/>
      <c r="DD71" s="53"/>
      <c r="DE71" s="52"/>
      <c r="DF71" s="53"/>
      <c r="DG71" s="52"/>
      <c r="DH71" s="53"/>
      <c r="DI71" s="52"/>
      <c r="DJ71" s="53"/>
      <c r="DK71" s="52"/>
      <c r="DL71" s="53"/>
      <c r="DM71" s="52"/>
      <c r="DN71" s="53"/>
      <c r="DO71" s="52"/>
      <c r="DP71" s="53"/>
      <c r="DQ71" s="52"/>
      <c r="DR71" s="53"/>
      <c r="DS71" s="52"/>
      <c r="DT71" s="53"/>
      <c r="DU71" s="52"/>
      <c r="DV71" s="53"/>
      <c r="DW71" s="52"/>
      <c r="DX71" s="53"/>
      <c r="DY71" s="52"/>
      <c r="DZ71" s="53"/>
      <c r="EA71" s="52"/>
      <c r="EB71" s="53"/>
      <c r="EC71" s="52"/>
      <c r="ED71" s="53"/>
      <c r="EE71" s="52"/>
      <c r="EF71" s="53"/>
      <c r="EG71" s="52"/>
      <c r="EH71" s="53"/>
      <c r="EI71" s="52"/>
      <c r="EJ71" s="53"/>
      <c r="EK71" s="52"/>
      <c r="EL71" s="53"/>
      <c r="EM71" s="52"/>
      <c r="EN71" s="53"/>
      <c r="EO71" s="52"/>
      <c r="EP71" s="53"/>
      <c r="EQ71" s="52"/>
      <c r="ER71" s="53"/>
      <c r="ES71" s="52"/>
      <c r="ET71" s="53"/>
      <c r="EU71" s="52"/>
      <c r="EV71" s="53"/>
      <c r="EW71" s="52"/>
      <c r="EX71" s="53"/>
      <c r="EY71" s="52"/>
      <c r="EZ71" s="53"/>
      <c r="FA71" s="52"/>
      <c r="FB71" s="53"/>
      <c r="FC71" s="52"/>
      <c r="FD71" s="53"/>
      <c r="FE71" s="52"/>
      <c r="FF71" s="53"/>
      <c r="FG71" s="52"/>
      <c r="FH71" s="53"/>
      <c r="FI71" s="52"/>
      <c r="FJ71" s="53"/>
      <c r="FK71" s="52"/>
      <c r="FL71" s="53"/>
      <c r="FM71" s="52"/>
      <c r="FN71" s="53"/>
      <c r="FO71" s="52"/>
      <c r="FP71" s="53"/>
      <c r="FQ71" s="52"/>
      <c r="FR71" s="53"/>
      <c r="FS71" s="52"/>
      <c r="FT71" s="53"/>
      <c r="FU71" s="52"/>
      <c r="FV71" s="53"/>
      <c r="FW71" s="52"/>
      <c r="FX71" s="53"/>
      <c r="FY71" s="52"/>
      <c r="FZ71" s="53"/>
      <c r="GA71" s="52"/>
      <c r="GB71" s="53"/>
      <c r="GC71" s="52"/>
      <c r="GD71" s="53"/>
      <c r="GE71" s="52"/>
      <c r="GF71" s="53"/>
      <c r="GG71" s="52"/>
      <c r="GH71" s="53"/>
      <c r="GI71" s="52"/>
      <c r="GJ71" s="53"/>
      <c r="GK71" s="52"/>
      <c r="GL71" s="53"/>
      <c r="GM71" s="52"/>
      <c r="GN71" s="53"/>
      <c r="GO71" s="52"/>
      <c r="GP71" s="53"/>
      <c r="GQ71" s="52"/>
      <c r="GR71" s="53"/>
      <c r="GS71" s="52"/>
      <c r="GT71" s="53"/>
      <c r="GU71" s="52"/>
      <c r="GV71" s="51" t="s">
        <v>24</v>
      </c>
      <c r="GW71" s="49" t="s">
        <v>23</v>
      </c>
      <c r="GX71" s="50" t="s">
        <v>24</v>
      </c>
      <c r="GY71" s="49" t="s">
        <v>23</v>
      </c>
      <c r="GZ71" s="50" t="s">
        <v>24</v>
      </c>
      <c r="HA71" s="49" t="s">
        <v>23</v>
      </c>
      <c r="HB71" s="50" t="s">
        <v>24</v>
      </c>
      <c r="HC71" s="49" t="s">
        <v>23</v>
      </c>
      <c r="HD71" s="50" t="s">
        <v>24</v>
      </c>
      <c r="HE71" s="49" t="s">
        <v>23</v>
      </c>
      <c r="HF71" s="50" t="s">
        <v>24</v>
      </c>
      <c r="HG71" s="49" t="s">
        <v>23</v>
      </c>
      <c r="HH71" s="50" t="s">
        <v>24</v>
      </c>
      <c r="HI71" s="49" t="s">
        <v>23</v>
      </c>
      <c r="HJ71" s="50" t="s">
        <v>24</v>
      </c>
      <c r="HK71" s="49" t="s">
        <v>23</v>
      </c>
      <c r="HL71" s="50" t="s">
        <v>24</v>
      </c>
      <c r="HM71" s="49" t="s">
        <v>23</v>
      </c>
      <c r="HN71" s="50" t="s">
        <v>24</v>
      </c>
      <c r="HO71" s="49" t="s">
        <v>23</v>
      </c>
      <c r="HP71" s="50" t="s">
        <v>24</v>
      </c>
      <c r="HQ71" s="49" t="s">
        <v>23</v>
      </c>
      <c r="HR71" s="50" t="s">
        <v>24</v>
      </c>
      <c r="HS71" s="49" t="s">
        <v>23</v>
      </c>
      <c r="HT71" s="50" t="s">
        <v>24</v>
      </c>
      <c r="HU71" s="49" t="s">
        <v>23</v>
      </c>
      <c r="HV71" s="50" t="s">
        <v>24</v>
      </c>
      <c r="HW71" s="49" t="s">
        <v>23</v>
      </c>
      <c r="HX71" s="50" t="s">
        <v>24</v>
      </c>
      <c r="HY71" s="49" t="s">
        <v>23</v>
      </c>
      <c r="HZ71" s="50" t="s">
        <v>24</v>
      </c>
      <c r="IA71" s="49" t="s">
        <v>23</v>
      </c>
      <c r="IB71" s="50" t="s">
        <v>24</v>
      </c>
      <c r="IC71" s="49" t="s">
        <v>23</v>
      </c>
      <c r="ID71" s="50" t="s">
        <v>24</v>
      </c>
      <c r="IE71" s="49" t="s">
        <v>23</v>
      </c>
      <c r="IF71" s="50" t="s">
        <v>24</v>
      </c>
      <c r="IG71" s="49" t="s">
        <v>23</v>
      </c>
      <c r="IH71" s="50" t="s">
        <v>24</v>
      </c>
      <c r="II71" s="49" t="s">
        <v>23</v>
      </c>
      <c r="IJ71" s="50" t="s">
        <v>24</v>
      </c>
      <c r="IK71" s="49" t="s">
        <v>23</v>
      </c>
      <c r="IL71" s="50" t="s">
        <v>24</v>
      </c>
      <c r="IM71" s="49" t="s">
        <v>23</v>
      </c>
      <c r="IN71" s="50" t="s">
        <v>24</v>
      </c>
      <c r="IO71" s="49" t="s">
        <v>23</v>
      </c>
      <c r="IP71" s="50" t="s">
        <v>24</v>
      </c>
      <c r="IQ71" s="49" t="s">
        <v>23</v>
      </c>
      <c r="IR71" s="50" t="s">
        <v>24</v>
      </c>
      <c r="IS71" s="49" t="s">
        <v>23</v>
      </c>
      <c r="IT71" s="50" t="s">
        <v>24</v>
      </c>
    </row>
    <row r="72" spans="1:254" ht="13.8" x14ac:dyDescent="0.25">
      <c r="A72" s="56" t="s">
        <v>23</v>
      </c>
      <c r="B72" s="57" t="s">
        <v>24</v>
      </c>
    </row>
    <row r="73" spans="1:254" x14ac:dyDescent="0.25">
      <c r="A73" s="37"/>
      <c r="B73" s="37"/>
    </row>
    <row r="74" spans="1:254" x14ac:dyDescent="0.25">
      <c r="A74" s="37"/>
      <c r="B74" s="37"/>
    </row>
    <row r="75" spans="1:254" x14ac:dyDescent="0.25">
      <c r="A75" s="37"/>
      <c r="B75" s="37"/>
    </row>
    <row r="76" spans="1:254" x14ac:dyDescent="0.25">
      <c r="A76" s="37"/>
      <c r="B76" s="37"/>
    </row>
    <row r="77" spans="1:254" x14ac:dyDescent="0.25">
      <c r="A77" s="37"/>
      <c r="B77" s="37"/>
    </row>
    <row r="78" spans="1:254" ht="17.399999999999999" x14ac:dyDescent="0.25">
      <c r="A78" s="131" t="s">
        <v>47</v>
      </c>
      <c r="B78" s="131"/>
      <c r="C78" s="52"/>
      <c r="D78" s="53"/>
      <c r="E78" s="52"/>
      <c r="F78" s="53"/>
      <c r="G78" s="52"/>
      <c r="H78" s="53"/>
      <c r="I78" s="52"/>
      <c r="J78" s="53"/>
      <c r="K78" s="52"/>
      <c r="L78" s="53"/>
      <c r="M78" s="52"/>
      <c r="N78" s="53"/>
      <c r="O78" s="52"/>
      <c r="P78" s="53"/>
      <c r="Q78" s="52"/>
      <c r="R78" s="53"/>
      <c r="S78" s="52"/>
      <c r="T78" s="53"/>
      <c r="U78" s="52"/>
      <c r="V78" s="53"/>
      <c r="W78" s="52"/>
      <c r="X78" s="53"/>
      <c r="Y78" s="52"/>
      <c r="Z78" s="53"/>
      <c r="AA78" s="52"/>
      <c r="AB78" s="53"/>
      <c r="AC78" s="52"/>
      <c r="AD78" s="53"/>
      <c r="AE78" s="52"/>
      <c r="AF78" s="53"/>
      <c r="AG78" s="52"/>
      <c r="AH78" s="53"/>
      <c r="AI78" s="52"/>
      <c r="AJ78" s="53"/>
      <c r="AK78" s="52"/>
      <c r="AL78" s="53"/>
      <c r="AM78" s="52"/>
      <c r="AN78" s="53"/>
      <c r="AO78" s="52"/>
      <c r="AP78" s="53"/>
      <c r="AQ78" s="52"/>
      <c r="AR78" s="53"/>
      <c r="AS78" s="52"/>
      <c r="AT78" s="53"/>
      <c r="AU78" s="52"/>
      <c r="AV78" s="53"/>
      <c r="AW78" s="52"/>
      <c r="AX78" s="53"/>
      <c r="AY78" s="52"/>
      <c r="AZ78" s="53"/>
      <c r="BA78" s="52"/>
      <c r="BB78" s="53"/>
      <c r="BC78" s="52"/>
      <c r="BD78" s="53"/>
      <c r="BE78" s="52"/>
      <c r="BF78" s="53"/>
      <c r="BG78" s="52"/>
      <c r="BH78" s="53"/>
      <c r="BI78" s="52"/>
      <c r="BJ78" s="53"/>
      <c r="BK78" s="52"/>
      <c r="BL78" s="53"/>
      <c r="BM78" s="52"/>
      <c r="BN78" s="53"/>
      <c r="BO78" s="52"/>
      <c r="BP78" s="53"/>
      <c r="BQ78" s="52"/>
      <c r="BR78" s="53"/>
      <c r="BS78" s="52"/>
      <c r="BT78" s="53"/>
      <c r="BU78" s="52"/>
      <c r="BV78" s="53"/>
      <c r="BW78" s="52"/>
      <c r="BX78" s="53"/>
      <c r="BY78" s="52"/>
      <c r="BZ78" s="53"/>
      <c r="CA78" s="52"/>
      <c r="CB78" s="53"/>
      <c r="CC78" s="52"/>
      <c r="CD78" s="53"/>
      <c r="CE78" s="52"/>
      <c r="CF78" s="53"/>
      <c r="CG78" s="52"/>
      <c r="CH78" s="53"/>
      <c r="CI78" s="52"/>
      <c r="CJ78" s="53"/>
      <c r="CK78" s="52"/>
      <c r="CL78" s="53"/>
      <c r="CM78" s="52"/>
      <c r="CN78" s="53"/>
      <c r="CO78" s="52"/>
      <c r="CP78" s="53"/>
      <c r="CQ78" s="52"/>
      <c r="CR78" s="53"/>
      <c r="CS78" s="52"/>
      <c r="CT78" s="53"/>
      <c r="CU78" s="52"/>
      <c r="CV78" s="53"/>
      <c r="CW78" s="52"/>
      <c r="CX78" s="53"/>
      <c r="CY78" s="52"/>
      <c r="CZ78" s="53"/>
      <c r="DA78" s="52"/>
      <c r="DB78" s="53"/>
      <c r="DC78" s="52"/>
      <c r="DD78" s="53"/>
      <c r="DE78" s="52"/>
      <c r="DF78" s="53"/>
      <c r="DG78" s="52"/>
      <c r="DH78" s="53"/>
      <c r="DI78" s="52"/>
      <c r="DJ78" s="53"/>
      <c r="DK78" s="52"/>
      <c r="DL78" s="53"/>
      <c r="DM78" s="52"/>
      <c r="DN78" s="53"/>
      <c r="DO78" s="52"/>
      <c r="DP78" s="53"/>
      <c r="DQ78" s="52"/>
      <c r="DR78" s="53"/>
      <c r="DS78" s="52"/>
      <c r="DT78" s="53"/>
      <c r="DU78" s="52"/>
      <c r="DV78" s="53"/>
      <c r="DW78" s="52"/>
      <c r="DX78" s="53"/>
      <c r="DY78" s="52"/>
      <c r="DZ78" s="53"/>
      <c r="EA78" s="52"/>
      <c r="EB78" s="53"/>
      <c r="EC78" s="52"/>
      <c r="ED78" s="53"/>
      <c r="EE78" s="52"/>
      <c r="EF78" s="53"/>
      <c r="EG78" s="52"/>
      <c r="EH78" s="53"/>
      <c r="EI78" s="52"/>
      <c r="EJ78" s="53"/>
      <c r="EK78" s="52"/>
      <c r="EL78" s="53"/>
      <c r="EM78" s="52"/>
      <c r="EN78" s="53"/>
      <c r="EO78" s="52"/>
      <c r="EP78" s="53"/>
      <c r="EQ78" s="52"/>
      <c r="ER78" s="53"/>
      <c r="ES78" s="52"/>
      <c r="ET78" s="53"/>
      <c r="EU78" s="52"/>
      <c r="EV78" s="53"/>
      <c r="EW78" s="52"/>
      <c r="EX78" s="53"/>
      <c r="EY78" s="52"/>
      <c r="EZ78" s="53"/>
      <c r="FA78" s="52"/>
      <c r="FB78" s="53"/>
      <c r="FC78" s="52"/>
      <c r="FD78" s="53"/>
      <c r="FE78" s="52"/>
      <c r="FF78" s="53"/>
      <c r="FG78" s="52"/>
      <c r="FH78" s="53"/>
      <c r="FI78" s="52"/>
      <c r="FJ78" s="53"/>
      <c r="FK78" s="52"/>
      <c r="FL78" s="53"/>
      <c r="FM78" s="52"/>
      <c r="FN78" s="53"/>
      <c r="FO78" s="52"/>
      <c r="FP78" s="53"/>
      <c r="FQ78" s="52"/>
      <c r="FR78" s="53"/>
      <c r="FS78" s="52"/>
      <c r="FT78" s="53"/>
      <c r="FU78" s="52"/>
      <c r="FV78" s="53"/>
      <c r="FW78" s="52"/>
      <c r="FX78" s="53"/>
      <c r="FY78" s="52"/>
      <c r="FZ78" s="53"/>
      <c r="GA78" s="52"/>
      <c r="GB78" s="53"/>
      <c r="GC78" s="52"/>
      <c r="GD78" s="53"/>
      <c r="GE78" s="52"/>
      <c r="GF78" s="53"/>
      <c r="GG78" s="52"/>
      <c r="GH78" s="53"/>
      <c r="GI78" s="52"/>
      <c r="GJ78" s="53"/>
      <c r="GK78" s="52"/>
      <c r="GL78" s="53"/>
      <c r="GM78" s="52"/>
      <c r="GN78" s="53"/>
      <c r="GO78" s="52"/>
      <c r="GP78" s="53"/>
      <c r="GQ78" s="52"/>
      <c r="GR78" s="53"/>
      <c r="GS78" s="52"/>
      <c r="GT78" s="53"/>
      <c r="GU78" s="52"/>
      <c r="GV78" s="51" t="s">
        <v>24</v>
      </c>
      <c r="GW78" s="49" t="s">
        <v>23</v>
      </c>
      <c r="GX78" s="50" t="s">
        <v>24</v>
      </c>
      <c r="GY78" s="49" t="s">
        <v>23</v>
      </c>
      <c r="GZ78" s="50" t="s">
        <v>24</v>
      </c>
      <c r="HA78" s="49" t="s">
        <v>23</v>
      </c>
      <c r="HB78" s="50" t="s">
        <v>24</v>
      </c>
      <c r="HC78" s="49" t="s">
        <v>23</v>
      </c>
      <c r="HD78" s="50" t="s">
        <v>24</v>
      </c>
      <c r="HE78" s="49" t="s">
        <v>23</v>
      </c>
      <c r="HF78" s="50" t="s">
        <v>24</v>
      </c>
      <c r="HG78" s="49" t="s">
        <v>23</v>
      </c>
      <c r="HH78" s="50" t="s">
        <v>24</v>
      </c>
      <c r="HI78" s="49" t="s">
        <v>23</v>
      </c>
      <c r="HJ78" s="50" t="s">
        <v>24</v>
      </c>
      <c r="HK78" s="49" t="s">
        <v>23</v>
      </c>
      <c r="HL78" s="50" t="s">
        <v>24</v>
      </c>
      <c r="HM78" s="49" t="s">
        <v>23</v>
      </c>
      <c r="HN78" s="50" t="s">
        <v>24</v>
      </c>
      <c r="HO78" s="49" t="s">
        <v>23</v>
      </c>
      <c r="HP78" s="50" t="s">
        <v>24</v>
      </c>
      <c r="HQ78" s="49" t="s">
        <v>23</v>
      </c>
      <c r="HR78" s="50" t="s">
        <v>24</v>
      </c>
      <c r="HS78" s="49" t="s">
        <v>23</v>
      </c>
      <c r="HT78" s="50" t="s">
        <v>24</v>
      </c>
      <c r="HU78" s="49" t="s">
        <v>23</v>
      </c>
      <c r="HV78" s="50" t="s">
        <v>24</v>
      </c>
      <c r="HW78" s="49" t="s">
        <v>23</v>
      </c>
      <c r="HX78" s="50" t="s">
        <v>24</v>
      </c>
      <c r="HY78" s="49" t="s">
        <v>23</v>
      </c>
      <c r="HZ78" s="50" t="s">
        <v>24</v>
      </c>
      <c r="IA78" s="49" t="s">
        <v>23</v>
      </c>
      <c r="IB78" s="50" t="s">
        <v>24</v>
      </c>
      <c r="IC78" s="49" t="s">
        <v>23</v>
      </c>
      <c r="ID78" s="50" t="s">
        <v>24</v>
      </c>
      <c r="IE78" s="49" t="s">
        <v>23</v>
      </c>
      <c r="IF78" s="50" t="s">
        <v>24</v>
      </c>
      <c r="IG78" s="49" t="s">
        <v>23</v>
      </c>
      <c r="IH78" s="50" t="s">
        <v>24</v>
      </c>
      <c r="II78" s="49" t="s">
        <v>23</v>
      </c>
      <c r="IJ78" s="50" t="s">
        <v>24</v>
      </c>
      <c r="IK78" s="49" t="s">
        <v>23</v>
      </c>
      <c r="IL78" s="50" t="s">
        <v>24</v>
      </c>
      <c r="IM78" s="49" t="s">
        <v>23</v>
      </c>
      <c r="IN78" s="50" t="s">
        <v>24</v>
      </c>
      <c r="IO78" s="49" t="s">
        <v>23</v>
      </c>
      <c r="IP78" s="50" t="s">
        <v>24</v>
      </c>
      <c r="IQ78" s="49" t="s">
        <v>23</v>
      </c>
      <c r="IR78" s="50" t="s">
        <v>24</v>
      </c>
      <c r="IS78" s="49" t="s">
        <v>23</v>
      </c>
      <c r="IT78" s="50" t="s">
        <v>24</v>
      </c>
    </row>
    <row r="79" spans="1:254" ht="13.8" x14ac:dyDescent="0.25">
      <c r="A79" s="56" t="s">
        <v>23</v>
      </c>
      <c r="B79" s="57" t="s">
        <v>24</v>
      </c>
    </row>
    <row r="80" spans="1:254" x14ac:dyDescent="0.25">
      <c r="A80" s="37"/>
      <c r="B80" s="37"/>
    </row>
    <row r="81" spans="1:254" x14ac:dyDescent="0.25">
      <c r="A81" s="37"/>
      <c r="B81" s="37"/>
    </row>
    <row r="82" spans="1:254" x14ac:dyDescent="0.25">
      <c r="A82" s="37"/>
      <c r="B82" s="37"/>
    </row>
    <row r="83" spans="1:254" x14ac:dyDescent="0.25">
      <c r="A83" s="37"/>
      <c r="B83" s="37"/>
    </row>
    <row r="84" spans="1:254" x14ac:dyDescent="0.25">
      <c r="A84" s="37"/>
      <c r="B84" s="37"/>
    </row>
    <row r="85" spans="1:254" x14ac:dyDescent="0.25">
      <c r="A85" s="37"/>
      <c r="B85" s="37"/>
    </row>
    <row r="86" spans="1:254" x14ac:dyDescent="0.25">
      <c r="A86" s="37"/>
      <c r="B86" s="37"/>
    </row>
    <row r="87" spans="1:254" ht="17.399999999999999" x14ac:dyDescent="0.3">
      <c r="A87" s="132" t="s">
        <v>38</v>
      </c>
      <c r="B87" s="132"/>
      <c r="C87" s="52"/>
      <c r="D87" s="53"/>
      <c r="E87" s="52"/>
      <c r="F87" s="53"/>
      <c r="G87" s="52"/>
      <c r="H87" s="53"/>
      <c r="I87" s="52"/>
      <c r="J87" s="53"/>
      <c r="K87" s="52"/>
      <c r="L87" s="53"/>
      <c r="M87" s="52"/>
      <c r="N87" s="53"/>
      <c r="O87" s="52"/>
      <c r="P87" s="53"/>
      <c r="Q87" s="52"/>
      <c r="R87" s="53"/>
      <c r="S87" s="52"/>
      <c r="T87" s="53"/>
      <c r="U87" s="52"/>
      <c r="V87" s="53"/>
      <c r="W87" s="52"/>
      <c r="X87" s="53"/>
      <c r="Y87" s="52"/>
      <c r="Z87" s="53"/>
      <c r="AA87" s="52"/>
      <c r="AB87" s="53"/>
      <c r="AC87" s="52"/>
      <c r="AD87" s="53"/>
      <c r="AE87" s="52"/>
      <c r="AF87" s="53"/>
      <c r="AG87" s="52"/>
      <c r="AH87" s="53"/>
      <c r="AI87" s="52"/>
      <c r="AJ87" s="53"/>
      <c r="AK87" s="52"/>
      <c r="AL87" s="53"/>
      <c r="AM87" s="52"/>
      <c r="AN87" s="53"/>
      <c r="AO87" s="52"/>
      <c r="AP87" s="53"/>
      <c r="AQ87" s="52"/>
      <c r="AR87" s="53"/>
      <c r="AS87" s="52"/>
      <c r="AT87" s="53"/>
      <c r="AU87" s="52"/>
      <c r="AV87" s="53"/>
      <c r="AW87" s="52"/>
      <c r="AX87" s="53"/>
      <c r="AY87" s="52"/>
      <c r="AZ87" s="53"/>
      <c r="BA87" s="52"/>
      <c r="BB87" s="53"/>
      <c r="BC87" s="52"/>
      <c r="BD87" s="53"/>
      <c r="BE87" s="52"/>
      <c r="BF87" s="53"/>
      <c r="BG87" s="52"/>
      <c r="BH87" s="53"/>
      <c r="BI87" s="52"/>
      <c r="BJ87" s="53"/>
      <c r="BK87" s="52"/>
      <c r="BL87" s="53"/>
      <c r="BM87" s="52"/>
      <c r="BN87" s="53"/>
      <c r="BO87" s="52"/>
      <c r="BP87" s="53"/>
      <c r="BQ87" s="52"/>
      <c r="BR87" s="53"/>
      <c r="BS87" s="52"/>
      <c r="BT87" s="53"/>
      <c r="BU87" s="52"/>
      <c r="BV87" s="53"/>
      <c r="BW87" s="52"/>
      <c r="BX87" s="53"/>
      <c r="BY87" s="52"/>
      <c r="BZ87" s="53"/>
      <c r="CA87" s="52"/>
      <c r="CB87" s="53"/>
      <c r="CC87" s="52"/>
      <c r="CD87" s="53"/>
      <c r="CE87" s="52"/>
      <c r="CF87" s="53"/>
      <c r="CG87" s="52"/>
      <c r="CH87" s="53"/>
      <c r="CI87" s="52"/>
      <c r="CJ87" s="53"/>
      <c r="CK87" s="52"/>
      <c r="CL87" s="53"/>
      <c r="CM87" s="52"/>
      <c r="CN87" s="53"/>
      <c r="CO87" s="52"/>
      <c r="CP87" s="53"/>
      <c r="CQ87" s="52"/>
      <c r="CR87" s="53"/>
      <c r="CS87" s="52"/>
      <c r="CT87" s="53"/>
      <c r="CU87" s="52"/>
      <c r="CV87" s="53"/>
      <c r="CW87" s="52"/>
      <c r="CX87" s="53"/>
      <c r="CY87" s="52"/>
      <c r="CZ87" s="53"/>
      <c r="DA87" s="52"/>
      <c r="DB87" s="53"/>
      <c r="DC87" s="52"/>
      <c r="DD87" s="53"/>
      <c r="DE87" s="52"/>
      <c r="DF87" s="53"/>
      <c r="DG87" s="52"/>
      <c r="DH87" s="53"/>
      <c r="DI87" s="52"/>
      <c r="DJ87" s="53"/>
      <c r="DK87" s="52"/>
      <c r="DL87" s="53"/>
      <c r="DM87" s="52"/>
      <c r="DN87" s="53"/>
      <c r="DO87" s="52"/>
      <c r="DP87" s="53"/>
      <c r="DQ87" s="52"/>
      <c r="DR87" s="53"/>
      <c r="DS87" s="52"/>
      <c r="DT87" s="53"/>
      <c r="DU87" s="52"/>
      <c r="DV87" s="53"/>
      <c r="DW87" s="52"/>
      <c r="DX87" s="53"/>
      <c r="DY87" s="52"/>
      <c r="DZ87" s="53"/>
      <c r="EA87" s="52"/>
      <c r="EB87" s="53"/>
      <c r="EC87" s="52"/>
      <c r="ED87" s="53"/>
      <c r="EE87" s="52"/>
      <c r="EF87" s="53"/>
      <c r="EG87" s="52"/>
      <c r="EH87" s="53"/>
      <c r="EI87" s="52"/>
      <c r="EJ87" s="53"/>
      <c r="EK87" s="52"/>
      <c r="EL87" s="53"/>
      <c r="EM87" s="52"/>
      <c r="EN87" s="53"/>
      <c r="EO87" s="52"/>
      <c r="EP87" s="53"/>
      <c r="EQ87" s="52"/>
      <c r="ER87" s="53"/>
      <c r="ES87" s="52"/>
      <c r="ET87" s="53"/>
      <c r="EU87" s="52"/>
      <c r="EV87" s="53"/>
      <c r="EW87" s="52"/>
      <c r="EX87" s="53"/>
      <c r="EY87" s="52"/>
      <c r="EZ87" s="53"/>
      <c r="FA87" s="52"/>
      <c r="FB87" s="53"/>
      <c r="FC87" s="52"/>
      <c r="FD87" s="53"/>
      <c r="FE87" s="52"/>
      <c r="FF87" s="53"/>
      <c r="FG87" s="52"/>
      <c r="FH87" s="53"/>
      <c r="FI87" s="52"/>
      <c r="FJ87" s="53"/>
      <c r="FK87" s="52"/>
      <c r="FL87" s="53"/>
      <c r="FM87" s="52"/>
      <c r="FN87" s="53"/>
      <c r="FO87" s="52"/>
      <c r="FP87" s="53"/>
      <c r="FQ87" s="52"/>
      <c r="FR87" s="53"/>
      <c r="FS87" s="52"/>
      <c r="FT87" s="53"/>
      <c r="FU87" s="52"/>
      <c r="FV87" s="53"/>
      <c r="FW87" s="52"/>
      <c r="FX87" s="53"/>
      <c r="FY87" s="52"/>
      <c r="FZ87" s="53"/>
      <c r="GA87" s="52"/>
      <c r="GB87" s="53"/>
      <c r="GC87" s="52"/>
      <c r="GD87" s="53"/>
      <c r="GE87" s="52"/>
      <c r="GF87" s="53"/>
      <c r="GG87" s="52"/>
      <c r="GH87" s="53"/>
      <c r="GI87" s="52"/>
      <c r="GJ87" s="53"/>
      <c r="GK87" s="52"/>
      <c r="GL87" s="53"/>
      <c r="GM87" s="52"/>
      <c r="GN87" s="53"/>
      <c r="GO87" s="52"/>
      <c r="GP87" s="53"/>
      <c r="GQ87" s="52"/>
      <c r="GR87" s="53"/>
      <c r="GS87" s="52"/>
      <c r="GT87" s="53"/>
      <c r="GU87" s="52"/>
      <c r="GV87" s="51" t="s">
        <v>24</v>
      </c>
      <c r="GW87" s="49" t="s">
        <v>23</v>
      </c>
      <c r="GX87" s="50" t="s">
        <v>24</v>
      </c>
      <c r="GY87" s="49" t="s">
        <v>23</v>
      </c>
      <c r="GZ87" s="50" t="s">
        <v>24</v>
      </c>
      <c r="HA87" s="49" t="s">
        <v>23</v>
      </c>
      <c r="HB87" s="50" t="s">
        <v>24</v>
      </c>
      <c r="HC87" s="49" t="s">
        <v>23</v>
      </c>
      <c r="HD87" s="50" t="s">
        <v>24</v>
      </c>
      <c r="HE87" s="49" t="s">
        <v>23</v>
      </c>
      <c r="HF87" s="50" t="s">
        <v>24</v>
      </c>
      <c r="HG87" s="49" t="s">
        <v>23</v>
      </c>
      <c r="HH87" s="50" t="s">
        <v>24</v>
      </c>
      <c r="HI87" s="49" t="s">
        <v>23</v>
      </c>
      <c r="HJ87" s="50" t="s">
        <v>24</v>
      </c>
      <c r="HK87" s="49" t="s">
        <v>23</v>
      </c>
      <c r="HL87" s="50" t="s">
        <v>24</v>
      </c>
      <c r="HM87" s="49" t="s">
        <v>23</v>
      </c>
      <c r="HN87" s="50" t="s">
        <v>24</v>
      </c>
      <c r="HO87" s="49" t="s">
        <v>23</v>
      </c>
      <c r="HP87" s="50" t="s">
        <v>24</v>
      </c>
      <c r="HQ87" s="49" t="s">
        <v>23</v>
      </c>
      <c r="HR87" s="50" t="s">
        <v>24</v>
      </c>
      <c r="HS87" s="49" t="s">
        <v>23</v>
      </c>
      <c r="HT87" s="50" t="s">
        <v>24</v>
      </c>
      <c r="HU87" s="49" t="s">
        <v>23</v>
      </c>
      <c r="HV87" s="50" t="s">
        <v>24</v>
      </c>
      <c r="HW87" s="49" t="s">
        <v>23</v>
      </c>
      <c r="HX87" s="50" t="s">
        <v>24</v>
      </c>
      <c r="HY87" s="49" t="s">
        <v>23</v>
      </c>
      <c r="HZ87" s="50" t="s">
        <v>24</v>
      </c>
      <c r="IA87" s="49" t="s">
        <v>23</v>
      </c>
      <c r="IB87" s="50" t="s">
        <v>24</v>
      </c>
      <c r="IC87" s="49" t="s">
        <v>23</v>
      </c>
      <c r="ID87" s="50" t="s">
        <v>24</v>
      </c>
      <c r="IE87" s="49" t="s">
        <v>23</v>
      </c>
      <c r="IF87" s="50" t="s">
        <v>24</v>
      </c>
      <c r="IG87" s="49" t="s">
        <v>23</v>
      </c>
      <c r="IH87" s="50" t="s">
        <v>24</v>
      </c>
      <c r="II87" s="49" t="s">
        <v>23</v>
      </c>
      <c r="IJ87" s="50" t="s">
        <v>24</v>
      </c>
      <c r="IK87" s="49" t="s">
        <v>23</v>
      </c>
      <c r="IL87" s="50" t="s">
        <v>24</v>
      </c>
      <c r="IM87" s="49" t="s">
        <v>23</v>
      </c>
      <c r="IN87" s="50" t="s">
        <v>24</v>
      </c>
      <c r="IO87" s="49" t="s">
        <v>23</v>
      </c>
      <c r="IP87" s="50" t="s">
        <v>24</v>
      </c>
      <c r="IQ87" s="49" t="s">
        <v>23</v>
      </c>
      <c r="IR87" s="50" t="s">
        <v>24</v>
      </c>
      <c r="IS87" s="49" t="s">
        <v>23</v>
      </c>
      <c r="IT87" s="50" t="s">
        <v>24</v>
      </c>
    </row>
    <row r="88" spans="1:254" ht="13.8" x14ac:dyDescent="0.25">
      <c r="A88" s="56" t="s">
        <v>23</v>
      </c>
      <c r="B88" s="57" t="s">
        <v>24</v>
      </c>
    </row>
    <row r="89" spans="1:254" x14ac:dyDescent="0.25">
      <c r="A89" s="37"/>
      <c r="B89" s="37"/>
    </row>
    <row r="90" spans="1:254" x14ac:dyDescent="0.25">
      <c r="A90" s="37"/>
      <c r="B90" s="37"/>
    </row>
    <row r="91" spans="1:254" x14ac:dyDescent="0.25">
      <c r="A91" s="37"/>
      <c r="B91" s="37"/>
    </row>
    <row r="92" spans="1:254" x14ac:dyDescent="0.25">
      <c r="A92" s="37"/>
      <c r="B92" s="37"/>
    </row>
    <row r="93" spans="1:254" x14ac:dyDescent="0.25">
      <c r="A93" s="37"/>
      <c r="B93" s="37"/>
    </row>
    <row r="94" spans="1:254" x14ac:dyDescent="0.25">
      <c r="A94" s="37"/>
      <c r="B94" s="37"/>
    </row>
    <row r="95" spans="1:254" x14ac:dyDescent="0.25">
      <c r="A95" s="37"/>
      <c r="B95" s="37"/>
    </row>
    <row r="96" spans="1:254" ht="17.399999999999999" x14ac:dyDescent="0.25">
      <c r="A96" s="133" t="s">
        <v>39</v>
      </c>
      <c r="B96" s="133"/>
      <c r="C96" s="52"/>
      <c r="D96" s="53"/>
      <c r="E96" s="52"/>
      <c r="F96" s="53"/>
      <c r="G96" s="52"/>
      <c r="H96" s="53"/>
      <c r="I96" s="52"/>
      <c r="J96" s="53"/>
      <c r="K96" s="52"/>
      <c r="L96" s="53"/>
      <c r="M96" s="52"/>
      <c r="N96" s="53"/>
      <c r="O96" s="52"/>
      <c r="P96" s="53"/>
      <c r="Q96" s="52"/>
      <c r="R96" s="53"/>
      <c r="S96" s="52"/>
      <c r="T96" s="53"/>
      <c r="U96" s="52"/>
      <c r="V96" s="53"/>
      <c r="W96" s="52"/>
      <c r="X96" s="53"/>
      <c r="Y96" s="52"/>
      <c r="Z96" s="53"/>
      <c r="AA96" s="52"/>
      <c r="AB96" s="53"/>
      <c r="AC96" s="52"/>
      <c r="AD96" s="53"/>
      <c r="AE96" s="52"/>
      <c r="AF96" s="53"/>
      <c r="AG96" s="52"/>
      <c r="AH96" s="53"/>
      <c r="AI96" s="52"/>
      <c r="AJ96" s="53"/>
      <c r="AK96" s="52"/>
      <c r="AL96" s="53"/>
      <c r="AM96" s="52"/>
      <c r="AN96" s="53"/>
      <c r="AO96" s="52"/>
      <c r="AP96" s="53"/>
      <c r="AQ96" s="52"/>
      <c r="AR96" s="53"/>
      <c r="AS96" s="52"/>
      <c r="AT96" s="53"/>
      <c r="AU96" s="52"/>
      <c r="AV96" s="53"/>
      <c r="AW96" s="52"/>
      <c r="AX96" s="53"/>
      <c r="AY96" s="52"/>
      <c r="AZ96" s="53"/>
      <c r="BA96" s="52"/>
      <c r="BB96" s="53"/>
      <c r="BC96" s="52"/>
      <c r="BD96" s="53"/>
      <c r="BE96" s="52"/>
      <c r="BF96" s="53"/>
      <c r="BG96" s="52"/>
      <c r="BH96" s="53"/>
      <c r="BI96" s="52"/>
      <c r="BJ96" s="53"/>
      <c r="BK96" s="52"/>
      <c r="BL96" s="53"/>
      <c r="BM96" s="52"/>
      <c r="BN96" s="53"/>
      <c r="BO96" s="52"/>
      <c r="BP96" s="53"/>
      <c r="BQ96" s="52"/>
      <c r="BR96" s="53"/>
      <c r="BS96" s="52"/>
      <c r="BT96" s="53"/>
      <c r="BU96" s="52"/>
      <c r="BV96" s="53"/>
      <c r="BW96" s="52"/>
      <c r="BX96" s="53"/>
      <c r="BY96" s="52"/>
      <c r="BZ96" s="53"/>
      <c r="CA96" s="52"/>
      <c r="CB96" s="53"/>
      <c r="CC96" s="52"/>
      <c r="CD96" s="53"/>
      <c r="CE96" s="52"/>
      <c r="CF96" s="53"/>
      <c r="CG96" s="52"/>
      <c r="CH96" s="53"/>
      <c r="CI96" s="52"/>
      <c r="CJ96" s="53"/>
      <c r="CK96" s="52"/>
      <c r="CL96" s="53"/>
      <c r="CM96" s="52"/>
      <c r="CN96" s="53"/>
      <c r="CO96" s="52"/>
      <c r="CP96" s="53"/>
      <c r="CQ96" s="52"/>
      <c r="CR96" s="53"/>
      <c r="CS96" s="52"/>
      <c r="CT96" s="53"/>
      <c r="CU96" s="52"/>
      <c r="CV96" s="53"/>
      <c r="CW96" s="52"/>
      <c r="CX96" s="53"/>
      <c r="CY96" s="52"/>
      <c r="CZ96" s="53"/>
      <c r="DA96" s="52"/>
      <c r="DB96" s="53"/>
      <c r="DC96" s="52"/>
      <c r="DD96" s="53"/>
      <c r="DE96" s="52"/>
      <c r="DF96" s="53"/>
      <c r="DG96" s="52"/>
      <c r="DH96" s="53"/>
      <c r="DI96" s="52"/>
      <c r="DJ96" s="53"/>
      <c r="DK96" s="52"/>
      <c r="DL96" s="53"/>
      <c r="DM96" s="52"/>
      <c r="DN96" s="53"/>
      <c r="DO96" s="52"/>
      <c r="DP96" s="53"/>
      <c r="DQ96" s="52"/>
      <c r="DR96" s="53"/>
      <c r="DS96" s="52"/>
      <c r="DT96" s="53"/>
      <c r="DU96" s="52"/>
      <c r="DV96" s="53"/>
      <c r="DW96" s="52"/>
      <c r="DX96" s="53"/>
      <c r="DY96" s="52"/>
      <c r="DZ96" s="53"/>
      <c r="EA96" s="52"/>
      <c r="EB96" s="53"/>
      <c r="EC96" s="52"/>
      <c r="ED96" s="53"/>
      <c r="EE96" s="52"/>
      <c r="EF96" s="53"/>
      <c r="EG96" s="52"/>
      <c r="EH96" s="53"/>
      <c r="EI96" s="52"/>
      <c r="EJ96" s="53"/>
      <c r="EK96" s="52"/>
      <c r="EL96" s="53"/>
      <c r="EM96" s="52"/>
      <c r="EN96" s="53"/>
      <c r="EO96" s="52"/>
      <c r="EP96" s="53"/>
      <c r="EQ96" s="52"/>
      <c r="ER96" s="53"/>
      <c r="ES96" s="52"/>
      <c r="ET96" s="53"/>
      <c r="EU96" s="52"/>
      <c r="EV96" s="53"/>
      <c r="EW96" s="52"/>
      <c r="EX96" s="53"/>
      <c r="EY96" s="52"/>
      <c r="EZ96" s="53"/>
      <c r="FA96" s="52"/>
      <c r="FB96" s="53"/>
      <c r="FC96" s="52"/>
      <c r="FD96" s="53"/>
      <c r="FE96" s="52"/>
      <c r="FF96" s="53"/>
      <c r="FG96" s="52"/>
      <c r="FH96" s="53"/>
      <c r="FI96" s="52"/>
      <c r="FJ96" s="53"/>
      <c r="FK96" s="52"/>
      <c r="FL96" s="53"/>
      <c r="FM96" s="52"/>
      <c r="FN96" s="53"/>
      <c r="FO96" s="52"/>
      <c r="FP96" s="53"/>
      <c r="FQ96" s="52"/>
      <c r="FR96" s="53"/>
      <c r="FS96" s="52"/>
      <c r="FT96" s="53"/>
      <c r="FU96" s="52"/>
      <c r="FV96" s="53"/>
      <c r="FW96" s="52"/>
      <c r="FX96" s="53"/>
      <c r="FY96" s="52"/>
      <c r="FZ96" s="53"/>
      <c r="GA96" s="52"/>
      <c r="GB96" s="53"/>
      <c r="GC96" s="52"/>
      <c r="GD96" s="53"/>
      <c r="GE96" s="52"/>
      <c r="GF96" s="53"/>
      <c r="GG96" s="52"/>
      <c r="GH96" s="53"/>
      <c r="GI96" s="52"/>
      <c r="GJ96" s="53"/>
      <c r="GK96" s="52"/>
      <c r="GL96" s="53"/>
      <c r="GM96" s="52"/>
      <c r="GN96" s="53"/>
      <c r="GO96" s="52"/>
      <c r="GP96" s="53"/>
      <c r="GQ96" s="52"/>
      <c r="GR96" s="53"/>
      <c r="GS96" s="52"/>
      <c r="GT96" s="53"/>
      <c r="GU96" s="52"/>
      <c r="GV96" s="51" t="s">
        <v>24</v>
      </c>
      <c r="GW96" s="49" t="s">
        <v>23</v>
      </c>
      <c r="GX96" s="50" t="s">
        <v>24</v>
      </c>
      <c r="GY96" s="49" t="s">
        <v>23</v>
      </c>
      <c r="GZ96" s="50" t="s">
        <v>24</v>
      </c>
      <c r="HA96" s="49" t="s">
        <v>23</v>
      </c>
      <c r="HB96" s="50" t="s">
        <v>24</v>
      </c>
      <c r="HC96" s="49" t="s">
        <v>23</v>
      </c>
      <c r="HD96" s="50" t="s">
        <v>24</v>
      </c>
      <c r="HE96" s="49" t="s">
        <v>23</v>
      </c>
      <c r="HF96" s="50" t="s">
        <v>24</v>
      </c>
      <c r="HG96" s="49" t="s">
        <v>23</v>
      </c>
      <c r="HH96" s="50" t="s">
        <v>24</v>
      </c>
      <c r="HI96" s="49" t="s">
        <v>23</v>
      </c>
      <c r="HJ96" s="50" t="s">
        <v>24</v>
      </c>
      <c r="HK96" s="49" t="s">
        <v>23</v>
      </c>
      <c r="HL96" s="50" t="s">
        <v>24</v>
      </c>
      <c r="HM96" s="49" t="s">
        <v>23</v>
      </c>
      <c r="HN96" s="50" t="s">
        <v>24</v>
      </c>
      <c r="HO96" s="49" t="s">
        <v>23</v>
      </c>
      <c r="HP96" s="50" t="s">
        <v>24</v>
      </c>
      <c r="HQ96" s="49" t="s">
        <v>23</v>
      </c>
      <c r="HR96" s="50" t="s">
        <v>24</v>
      </c>
      <c r="HS96" s="49" t="s">
        <v>23</v>
      </c>
      <c r="HT96" s="50" t="s">
        <v>24</v>
      </c>
      <c r="HU96" s="49" t="s">
        <v>23</v>
      </c>
      <c r="HV96" s="50" t="s">
        <v>24</v>
      </c>
      <c r="HW96" s="49" t="s">
        <v>23</v>
      </c>
      <c r="HX96" s="50" t="s">
        <v>24</v>
      </c>
      <c r="HY96" s="49" t="s">
        <v>23</v>
      </c>
      <c r="HZ96" s="50" t="s">
        <v>24</v>
      </c>
      <c r="IA96" s="49" t="s">
        <v>23</v>
      </c>
      <c r="IB96" s="50" t="s">
        <v>24</v>
      </c>
      <c r="IC96" s="49" t="s">
        <v>23</v>
      </c>
      <c r="ID96" s="50" t="s">
        <v>24</v>
      </c>
      <c r="IE96" s="49" t="s">
        <v>23</v>
      </c>
      <c r="IF96" s="50" t="s">
        <v>24</v>
      </c>
      <c r="IG96" s="49" t="s">
        <v>23</v>
      </c>
      <c r="IH96" s="50" t="s">
        <v>24</v>
      </c>
      <c r="II96" s="49" t="s">
        <v>23</v>
      </c>
      <c r="IJ96" s="50" t="s">
        <v>24</v>
      </c>
      <c r="IK96" s="49" t="s">
        <v>23</v>
      </c>
      <c r="IL96" s="50" t="s">
        <v>24</v>
      </c>
      <c r="IM96" s="49" t="s">
        <v>23</v>
      </c>
      <c r="IN96" s="50" t="s">
        <v>24</v>
      </c>
      <c r="IO96" s="49" t="s">
        <v>23</v>
      </c>
      <c r="IP96" s="50" t="s">
        <v>24</v>
      </c>
      <c r="IQ96" s="49" t="s">
        <v>23</v>
      </c>
      <c r="IR96" s="50" t="s">
        <v>24</v>
      </c>
      <c r="IS96" s="49" t="s">
        <v>23</v>
      </c>
      <c r="IT96" s="50" t="s">
        <v>24</v>
      </c>
    </row>
    <row r="97" spans="1:254" ht="13.8" x14ac:dyDescent="0.25">
      <c r="A97" s="56" t="s">
        <v>23</v>
      </c>
      <c r="B97" s="57" t="s">
        <v>24</v>
      </c>
    </row>
    <row r="98" spans="1:254" x14ac:dyDescent="0.25">
      <c r="A98" s="37"/>
      <c r="B98" s="37"/>
    </row>
    <row r="99" spans="1:254" x14ac:dyDescent="0.25">
      <c r="A99" s="37"/>
      <c r="B99" s="37"/>
    </row>
    <row r="100" spans="1:254" x14ac:dyDescent="0.25">
      <c r="A100" s="37"/>
      <c r="B100" s="37"/>
    </row>
    <row r="101" spans="1:254" x14ac:dyDescent="0.25">
      <c r="A101" s="37"/>
      <c r="B101" s="37"/>
    </row>
    <row r="102" spans="1:254" x14ac:dyDescent="0.25">
      <c r="A102" s="37"/>
      <c r="B102" s="37"/>
    </row>
    <row r="103" spans="1:254" x14ac:dyDescent="0.25">
      <c r="A103" s="37"/>
      <c r="B103" s="37"/>
    </row>
    <row r="104" spans="1:254" x14ac:dyDescent="0.25">
      <c r="A104" s="37"/>
      <c r="B104" s="37"/>
    </row>
    <row r="105" spans="1:254" ht="17.399999999999999" x14ac:dyDescent="0.3">
      <c r="A105" s="134" t="s">
        <v>41</v>
      </c>
      <c r="B105" s="134"/>
      <c r="C105" s="52"/>
      <c r="D105" s="53"/>
      <c r="E105" s="52"/>
      <c r="F105" s="53"/>
      <c r="G105" s="52"/>
      <c r="H105" s="53"/>
      <c r="I105" s="52"/>
      <c r="J105" s="53"/>
      <c r="K105" s="52"/>
      <c r="L105" s="53"/>
      <c r="M105" s="52"/>
      <c r="N105" s="53"/>
      <c r="O105" s="52"/>
      <c r="P105" s="53"/>
      <c r="Q105" s="52"/>
      <c r="R105" s="53"/>
      <c r="S105" s="52"/>
      <c r="T105" s="53"/>
      <c r="U105" s="52"/>
      <c r="V105" s="53"/>
      <c r="W105" s="52"/>
      <c r="X105" s="53"/>
      <c r="Y105" s="52"/>
      <c r="Z105" s="53"/>
      <c r="AA105" s="52"/>
      <c r="AB105" s="53"/>
      <c r="AC105" s="52"/>
      <c r="AD105" s="53"/>
      <c r="AE105" s="52"/>
      <c r="AF105" s="53"/>
      <c r="AG105" s="52"/>
      <c r="AH105" s="53"/>
      <c r="AI105" s="52"/>
      <c r="AJ105" s="53"/>
      <c r="AK105" s="52"/>
      <c r="AL105" s="53"/>
      <c r="AM105" s="52"/>
      <c r="AN105" s="53"/>
      <c r="AO105" s="52"/>
      <c r="AP105" s="53"/>
      <c r="AQ105" s="52"/>
      <c r="AR105" s="53"/>
      <c r="AS105" s="52"/>
      <c r="AT105" s="53"/>
      <c r="AU105" s="52"/>
      <c r="AV105" s="53"/>
      <c r="AW105" s="52"/>
      <c r="AX105" s="53"/>
      <c r="AY105" s="52"/>
      <c r="AZ105" s="53"/>
      <c r="BA105" s="52"/>
      <c r="BB105" s="53"/>
      <c r="BC105" s="52"/>
      <c r="BD105" s="53"/>
      <c r="BE105" s="52"/>
      <c r="BF105" s="53"/>
      <c r="BG105" s="52"/>
      <c r="BH105" s="53"/>
      <c r="BI105" s="52"/>
      <c r="BJ105" s="53"/>
      <c r="BK105" s="52"/>
      <c r="BL105" s="53"/>
      <c r="BM105" s="52"/>
      <c r="BN105" s="53"/>
      <c r="BO105" s="52"/>
      <c r="BP105" s="53"/>
      <c r="BQ105" s="52"/>
      <c r="BR105" s="53"/>
      <c r="BS105" s="52"/>
      <c r="BT105" s="53"/>
      <c r="BU105" s="52"/>
      <c r="BV105" s="53"/>
      <c r="BW105" s="52"/>
      <c r="BX105" s="53"/>
      <c r="BY105" s="52"/>
      <c r="BZ105" s="53"/>
      <c r="CA105" s="52"/>
      <c r="CB105" s="53"/>
      <c r="CC105" s="52"/>
      <c r="CD105" s="53"/>
      <c r="CE105" s="52"/>
      <c r="CF105" s="53"/>
      <c r="CG105" s="52"/>
      <c r="CH105" s="53"/>
      <c r="CI105" s="52"/>
      <c r="CJ105" s="53"/>
      <c r="CK105" s="52"/>
      <c r="CL105" s="53"/>
      <c r="CM105" s="52"/>
      <c r="CN105" s="53"/>
      <c r="CO105" s="52"/>
      <c r="CP105" s="53"/>
      <c r="CQ105" s="52"/>
      <c r="CR105" s="53"/>
      <c r="CS105" s="52"/>
      <c r="CT105" s="53"/>
      <c r="CU105" s="52"/>
      <c r="CV105" s="53"/>
      <c r="CW105" s="52"/>
      <c r="CX105" s="53"/>
      <c r="CY105" s="52"/>
      <c r="CZ105" s="53"/>
      <c r="DA105" s="52"/>
      <c r="DB105" s="53"/>
      <c r="DC105" s="52"/>
      <c r="DD105" s="53"/>
      <c r="DE105" s="52"/>
      <c r="DF105" s="53"/>
      <c r="DG105" s="52"/>
      <c r="DH105" s="53"/>
      <c r="DI105" s="52"/>
      <c r="DJ105" s="53"/>
      <c r="DK105" s="52"/>
      <c r="DL105" s="53"/>
      <c r="DM105" s="52"/>
      <c r="DN105" s="53"/>
      <c r="DO105" s="52"/>
      <c r="DP105" s="53"/>
      <c r="DQ105" s="52"/>
      <c r="DR105" s="53"/>
      <c r="DS105" s="52"/>
      <c r="DT105" s="53"/>
      <c r="DU105" s="52"/>
      <c r="DV105" s="53"/>
      <c r="DW105" s="52"/>
      <c r="DX105" s="53"/>
      <c r="DY105" s="52"/>
      <c r="DZ105" s="53"/>
      <c r="EA105" s="52"/>
      <c r="EB105" s="53"/>
      <c r="EC105" s="52"/>
      <c r="ED105" s="53"/>
      <c r="EE105" s="52"/>
      <c r="EF105" s="53"/>
      <c r="EG105" s="52"/>
      <c r="EH105" s="53"/>
      <c r="EI105" s="52"/>
      <c r="EJ105" s="53"/>
      <c r="EK105" s="52"/>
      <c r="EL105" s="53"/>
      <c r="EM105" s="52"/>
      <c r="EN105" s="53"/>
      <c r="EO105" s="52"/>
      <c r="EP105" s="53"/>
      <c r="EQ105" s="52"/>
      <c r="ER105" s="53"/>
      <c r="ES105" s="52"/>
      <c r="ET105" s="53"/>
      <c r="EU105" s="52"/>
      <c r="EV105" s="53"/>
      <c r="EW105" s="52"/>
      <c r="EX105" s="53"/>
      <c r="EY105" s="52"/>
      <c r="EZ105" s="53"/>
      <c r="FA105" s="52"/>
      <c r="FB105" s="53"/>
      <c r="FC105" s="52"/>
      <c r="FD105" s="53"/>
      <c r="FE105" s="52"/>
      <c r="FF105" s="53"/>
      <c r="FG105" s="52"/>
      <c r="FH105" s="53"/>
      <c r="FI105" s="52"/>
      <c r="FJ105" s="53"/>
      <c r="FK105" s="52"/>
      <c r="FL105" s="53"/>
      <c r="FM105" s="52"/>
      <c r="FN105" s="53"/>
      <c r="FO105" s="52"/>
      <c r="FP105" s="53"/>
      <c r="FQ105" s="52"/>
      <c r="FR105" s="53"/>
      <c r="FS105" s="52"/>
      <c r="FT105" s="53"/>
      <c r="FU105" s="52"/>
      <c r="FV105" s="53"/>
      <c r="FW105" s="52"/>
      <c r="FX105" s="53"/>
      <c r="FY105" s="52"/>
      <c r="FZ105" s="53"/>
      <c r="GA105" s="52"/>
      <c r="GB105" s="53"/>
      <c r="GC105" s="52"/>
      <c r="GD105" s="53"/>
      <c r="GE105" s="52"/>
      <c r="GF105" s="53"/>
      <c r="GG105" s="52"/>
      <c r="GH105" s="53"/>
      <c r="GI105" s="52"/>
      <c r="GJ105" s="53"/>
      <c r="GK105" s="52"/>
      <c r="GL105" s="53"/>
      <c r="GM105" s="52"/>
      <c r="GN105" s="53"/>
      <c r="GO105" s="52"/>
      <c r="GP105" s="53"/>
      <c r="GQ105" s="52"/>
      <c r="GR105" s="53"/>
      <c r="GS105" s="52"/>
      <c r="GT105" s="53"/>
      <c r="GU105" s="52"/>
      <c r="GV105" s="51" t="s">
        <v>24</v>
      </c>
      <c r="GW105" s="49" t="s">
        <v>23</v>
      </c>
      <c r="GX105" s="50" t="s">
        <v>24</v>
      </c>
      <c r="GY105" s="49" t="s">
        <v>23</v>
      </c>
      <c r="GZ105" s="50" t="s">
        <v>24</v>
      </c>
      <c r="HA105" s="49" t="s">
        <v>23</v>
      </c>
      <c r="HB105" s="50" t="s">
        <v>24</v>
      </c>
      <c r="HC105" s="49" t="s">
        <v>23</v>
      </c>
      <c r="HD105" s="50" t="s">
        <v>24</v>
      </c>
      <c r="HE105" s="49" t="s">
        <v>23</v>
      </c>
      <c r="HF105" s="50" t="s">
        <v>24</v>
      </c>
      <c r="HG105" s="49" t="s">
        <v>23</v>
      </c>
      <c r="HH105" s="50" t="s">
        <v>24</v>
      </c>
      <c r="HI105" s="49" t="s">
        <v>23</v>
      </c>
      <c r="HJ105" s="50" t="s">
        <v>24</v>
      </c>
      <c r="HK105" s="49" t="s">
        <v>23</v>
      </c>
      <c r="HL105" s="50" t="s">
        <v>24</v>
      </c>
      <c r="HM105" s="49" t="s">
        <v>23</v>
      </c>
      <c r="HN105" s="50" t="s">
        <v>24</v>
      </c>
      <c r="HO105" s="49" t="s">
        <v>23</v>
      </c>
      <c r="HP105" s="50" t="s">
        <v>24</v>
      </c>
      <c r="HQ105" s="49" t="s">
        <v>23</v>
      </c>
      <c r="HR105" s="50" t="s">
        <v>24</v>
      </c>
      <c r="HS105" s="49" t="s">
        <v>23</v>
      </c>
      <c r="HT105" s="50" t="s">
        <v>24</v>
      </c>
      <c r="HU105" s="49" t="s">
        <v>23</v>
      </c>
      <c r="HV105" s="50" t="s">
        <v>24</v>
      </c>
      <c r="HW105" s="49" t="s">
        <v>23</v>
      </c>
      <c r="HX105" s="50" t="s">
        <v>24</v>
      </c>
      <c r="HY105" s="49" t="s">
        <v>23</v>
      </c>
      <c r="HZ105" s="50" t="s">
        <v>24</v>
      </c>
      <c r="IA105" s="49" t="s">
        <v>23</v>
      </c>
      <c r="IB105" s="50" t="s">
        <v>24</v>
      </c>
      <c r="IC105" s="49" t="s">
        <v>23</v>
      </c>
      <c r="ID105" s="50" t="s">
        <v>24</v>
      </c>
      <c r="IE105" s="49" t="s">
        <v>23</v>
      </c>
      <c r="IF105" s="50" t="s">
        <v>24</v>
      </c>
      <c r="IG105" s="49" t="s">
        <v>23</v>
      </c>
      <c r="IH105" s="50" t="s">
        <v>24</v>
      </c>
      <c r="II105" s="49" t="s">
        <v>23</v>
      </c>
      <c r="IJ105" s="50" t="s">
        <v>24</v>
      </c>
      <c r="IK105" s="49" t="s">
        <v>23</v>
      </c>
      <c r="IL105" s="50" t="s">
        <v>24</v>
      </c>
      <c r="IM105" s="49" t="s">
        <v>23</v>
      </c>
      <c r="IN105" s="50" t="s">
        <v>24</v>
      </c>
      <c r="IO105" s="49" t="s">
        <v>23</v>
      </c>
      <c r="IP105" s="50" t="s">
        <v>24</v>
      </c>
      <c r="IQ105" s="49" t="s">
        <v>23</v>
      </c>
      <c r="IR105" s="50" t="s">
        <v>24</v>
      </c>
      <c r="IS105" s="49" t="s">
        <v>23</v>
      </c>
      <c r="IT105" s="50" t="s">
        <v>24</v>
      </c>
    </row>
    <row r="106" spans="1:254" ht="13.8" x14ac:dyDescent="0.25">
      <c r="A106" s="56" t="s">
        <v>23</v>
      </c>
      <c r="B106" s="57" t="s">
        <v>24</v>
      </c>
    </row>
    <row r="107" spans="1:254" x14ac:dyDescent="0.25">
      <c r="A107" s="37"/>
      <c r="B107" s="37"/>
    </row>
    <row r="108" spans="1:254" x14ac:dyDescent="0.25">
      <c r="A108" s="37"/>
      <c r="B108" s="37"/>
    </row>
    <row r="109" spans="1:254" x14ac:dyDescent="0.25">
      <c r="A109" s="37"/>
      <c r="B109" s="37"/>
    </row>
    <row r="110" spans="1:254" x14ac:dyDescent="0.25">
      <c r="A110" s="37"/>
      <c r="B110" s="37"/>
    </row>
    <row r="111" spans="1:254" x14ac:dyDescent="0.25">
      <c r="A111" s="37"/>
      <c r="B111" s="37"/>
    </row>
    <row r="112" spans="1:254" ht="17.399999999999999" x14ac:dyDescent="0.3">
      <c r="A112" s="134" t="s">
        <v>40</v>
      </c>
      <c r="B112" s="134"/>
    </row>
    <row r="113" spans="1:254" ht="13.8" x14ac:dyDescent="0.25">
      <c r="A113" s="56" t="s">
        <v>23</v>
      </c>
      <c r="B113" s="57" t="s">
        <v>24</v>
      </c>
    </row>
    <row r="114" spans="1:254" x14ac:dyDescent="0.25">
      <c r="A114" s="37"/>
      <c r="B114" s="37"/>
    </row>
    <row r="115" spans="1:254" x14ac:dyDescent="0.25">
      <c r="A115" s="37"/>
      <c r="B115" s="37"/>
    </row>
    <row r="116" spans="1:254" x14ac:dyDescent="0.25">
      <c r="A116" s="37"/>
      <c r="B116" s="37"/>
    </row>
    <row r="117" spans="1:254" x14ac:dyDescent="0.25">
      <c r="A117" s="37"/>
      <c r="B117" s="37"/>
    </row>
    <row r="118" spans="1:254" x14ac:dyDescent="0.25">
      <c r="A118" s="37"/>
      <c r="B118" s="37"/>
    </row>
    <row r="119" spans="1:254" ht="17.399999999999999" x14ac:dyDescent="0.3">
      <c r="A119" s="135" t="s">
        <v>42</v>
      </c>
      <c r="B119" s="135"/>
      <c r="C119" s="52"/>
      <c r="D119" s="53"/>
      <c r="E119" s="52"/>
      <c r="F119" s="53"/>
      <c r="G119" s="52"/>
      <c r="H119" s="53"/>
      <c r="I119" s="52"/>
      <c r="J119" s="53"/>
      <c r="K119" s="52"/>
      <c r="L119" s="53"/>
      <c r="M119" s="52"/>
      <c r="N119" s="53"/>
      <c r="O119" s="52"/>
      <c r="P119" s="53"/>
      <c r="Q119" s="52"/>
      <c r="R119" s="53"/>
      <c r="S119" s="52"/>
      <c r="T119" s="53"/>
      <c r="U119" s="52"/>
      <c r="V119" s="53"/>
      <c r="W119" s="52"/>
      <c r="X119" s="53"/>
      <c r="Y119" s="52"/>
      <c r="Z119" s="53"/>
      <c r="AA119" s="52"/>
      <c r="AB119" s="53"/>
      <c r="AC119" s="52"/>
      <c r="AD119" s="53"/>
      <c r="AE119" s="52"/>
      <c r="AF119" s="53"/>
      <c r="AG119" s="52"/>
      <c r="AH119" s="53"/>
      <c r="AI119" s="52"/>
      <c r="AJ119" s="53"/>
      <c r="AK119" s="52"/>
      <c r="AL119" s="53"/>
      <c r="AM119" s="52"/>
      <c r="AN119" s="53"/>
      <c r="AO119" s="52"/>
      <c r="AP119" s="53"/>
      <c r="AQ119" s="52"/>
      <c r="AR119" s="53"/>
      <c r="AS119" s="52"/>
      <c r="AT119" s="53"/>
      <c r="AU119" s="52"/>
      <c r="AV119" s="53"/>
      <c r="AW119" s="52"/>
      <c r="AX119" s="53"/>
      <c r="AY119" s="52"/>
      <c r="AZ119" s="53"/>
      <c r="BA119" s="52"/>
      <c r="BB119" s="53"/>
      <c r="BC119" s="52"/>
      <c r="BD119" s="53"/>
      <c r="BE119" s="52"/>
      <c r="BF119" s="53"/>
      <c r="BG119" s="52"/>
      <c r="BH119" s="53"/>
      <c r="BI119" s="52"/>
      <c r="BJ119" s="53"/>
      <c r="BK119" s="52"/>
      <c r="BL119" s="53"/>
      <c r="BM119" s="52"/>
      <c r="BN119" s="53"/>
      <c r="BO119" s="52"/>
      <c r="BP119" s="53"/>
      <c r="BQ119" s="52"/>
      <c r="BR119" s="53"/>
      <c r="BS119" s="52"/>
      <c r="BT119" s="53"/>
      <c r="BU119" s="52"/>
      <c r="BV119" s="53"/>
      <c r="BW119" s="52"/>
      <c r="BX119" s="53"/>
      <c r="BY119" s="52"/>
      <c r="BZ119" s="53"/>
      <c r="CA119" s="52"/>
      <c r="CB119" s="53"/>
      <c r="CC119" s="52"/>
      <c r="CD119" s="53"/>
      <c r="CE119" s="52"/>
      <c r="CF119" s="53"/>
      <c r="CG119" s="52"/>
      <c r="CH119" s="53"/>
      <c r="CI119" s="52"/>
      <c r="CJ119" s="53"/>
      <c r="CK119" s="52"/>
      <c r="CL119" s="53"/>
      <c r="CM119" s="52"/>
      <c r="CN119" s="53"/>
      <c r="CO119" s="52"/>
      <c r="CP119" s="53"/>
      <c r="CQ119" s="52"/>
      <c r="CR119" s="53"/>
      <c r="CS119" s="52"/>
      <c r="CT119" s="53"/>
      <c r="CU119" s="52"/>
      <c r="CV119" s="53"/>
      <c r="CW119" s="52"/>
      <c r="CX119" s="53"/>
      <c r="CY119" s="52"/>
      <c r="CZ119" s="53"/>
      <c r="DA119" s="52"/>
      <c r="DB119" s="53"/>
      <c r="DC119" s="52"/>
      <c r="DD119" s="53"/>
      <c r="DE119" s="52"/>
      <c r="DF119" s="53"/>
      <c r="DG119" s="52"/>
      <c r="DH119" s="53"/>
      <c r="DI119" s="52"/>
      <c r="DJ119" s="53"/>
      <c r="DK119" s="52"/>
      <c r="DL119" s="53"/>
      <c r="DM119" s="52"/>
      <c r="DN119" s="53"/>
      <c r="DO119" s="52"/>
      <c r="DP119" s="53"/>
      <c r="DQ119" s="52"/>
      <c r="DR119" s="53"/>
      <c r="DS119" s="52"/>
      <c r="DT119" s="53"/>
      <c r="DU119" s="52"/>
      <c r="DV119" s="53"/>
      <c r="DW119" s="52"/>
      <c r="DX119" s="53"/>
      <c r="DY119" s="52"/>
      <c r="DZ119" s="53"/>
      <c r="EA119" s="52"/>
      <c r="EB119" s="53"/>
      <c r="EC119" s="52"/>
      <c r="ED119" s="53"/>
      <c r="EE119" s="52"/>
      <c r="EF119" s="53"/>
      <c r="EG119" s="52"/>
      <c r="EH119" s="53"/>
      <c r="EI119" s="52"/>
      <c r="EJ119" s="53"/>
      <c r="EK119" s="52"/>
      <c r="EL119" s="53"/>
      <c r="EM119" s="52"/>
      <c r="EN119" s="53"/>
      <c r="EO119" s="52"/>
      <c r="EP119" s="53"/>
      <c r="EQ119" s="52"/>
      <c r="ER119" s="53"/>
      <c r="ES119" s="52"/>
      <c r="ET119" s="53"/>
      <c r="EU119" s="52"/>
      <c r="EV119" s="53"/>
      <c r="EW119" s="52"/>
      <c r="EX119" s="53"/>
      <c r="EY119" s="52"/>
      <c r="EZ119" s="53"/>
      <c r="FA119" s="52"/>
      <c r="FB119" s="53"/>
      <c r="FC119" s="52"/>
      <c r="FD119" s="53"/>
      <c r="FE119" s="52"/>
      <c r="FF119" s="53"/>
      <c r="FG119" s="52"/>
      <c r="FH119" s="53"/>
      <c r="FI119" s="52"/>
      <c r="FJ119" s="53"/>
      <c r="FK119" s="52"/>
      <c r="FL119" s="53"/>
      <c r="FM119" s="52"/>
      <c r="FN119" s="53"/>
      <c r="FO119" s="52"/>
      <c r="FP119" s="53"/>
      <c r="FQ119" s="52"/>
      <c r="FR119" s="53"/>
      <c r="FS119" s="52"/>
      <c r="FT119" s="53"/>
      <c r="FU119" s="52"/>
      <c r="FV119" s="53"/>
      <c r="FW119" s="52"/>
      <c r="FX119" s="53"/>
      <c r="FY119" s="52"/>
      <c r="FZ119" s="53"/>
      <c r="GA119" s="52"/>
      <c r="GB119" s="53"/>
      <c r="GC119" s="52"/>
      <c r="GD119" s="53"/>
      <c r="GE119" s="52"/>
      <c r="GF119" s="53"/>
      <c r="GG119" s="52"/>
      <c r="GH119" s="53"/>
      <c r="GI119" s="52"/>
      <c r="GJ119" s="53"/>
      <c r="GK119" s="52"/>
      <c r="GL119" s="53"/>
      <c r="GM119" s="52"/>
      <c r="GN119" s="53"/>
      <c r="GO119" s="52"/>
      <c r="GP119" s="53"/>
      <c r="GQ119" s="52"/>
      <c r="GR119" s="53"/>
      <c r="GS119" s="52"/>
      <c r="GT119" s="53"/>
      <c r="GU119" s="52"/>
      <c r="GV119" s="51" t="s">
        <v>24</v>
      </c>
      <c r="GW119" s="49" t="s">
        <v>23</v>
      </c>
      <c r="GX119" s="50" t="s">
        <v>24</v>
      </c>
      <c r="GY119" s="49" t="s">
        <v>23</v>
      </c>
      <c r="GZ119" s="50" t="s">
        <v>24</v>
      </c>
      <c r="HA119" s="49" t="s">
        <v>23</v>
      </c>
      <c r="HB119" s="50" t="s">
        <v>24</v>
      </c>
      <c r="HC119" s="49" t="s">
        <v>23</v>
      </c>
      <c r="HD119" s="50" t="s">
        <v>24</v>
      </c>
      <c r="HE119" s="49" t="s">
        <v>23</v>
      </c>
      <c r="HF119" s="50" t="s">
        <v>24</v>
      </c>
      <c r="HG119" s="49" t="s">
        <v>23</v>
      </c>
      <c r="HH119" s="50" t="s">
        <v>24</v>
      </c>
      <c r="HI119" s="49" t="s">
        <v>23</v>
      </c>
      <c r="HJ119" s="50" t="s">
        <v>24</v>
      </c>
      <c r="HK119" s="49" t="s">
        <v>23</v>
      </c>
      <c r="HL119" s="50" t="s">
        <v>24</v>
      </c>
      <c r="HM119" s="49" t="s">
        <v>23</v>
      </c>
      <c r="HN119" s="50" t="s">
        <v>24</v>
      </c>
      <c r="HO119" s="49" t="s">
        <v>23</v>
      </c>
      <c r="HP119" s="50" t="s">
        <v>24</v>
      </c>
      <c r="HQ119" s="49" t="s">
        <v>23</v>
      </c>
      <c r="HR119" s="50" t="s">
        <v>24</v>
      </c>
      <c r="HS119" s="49" t="s">
        <v>23</v>
      </c>
      <c r="HT119" s="50" t="s">
        <v>24</v>
      </c>
      <c r="HU119" s="49" t="s">
        <v>23</v>
      </c>
      <c r="HV119" s="50" t="s">
        <v>24</v>
      </c>
      <c r="HW119" s="49" t="s">
        <v>23</v>
      </c>
      <c r="HX119" s="50" t="s">
        <v>24</v>
      </c>
      <c r="HY119" s="49" t="s">
        <v>23</v>
      </c>
      <c r="HZ119" s="50" t="s">
        <v>24</v>
      </c>
      <c r="IA119" s="49" t="s">
        <v>23</v>
      </c>
      <c r="IB119" s="50" t="s">
        <v>24</v>
      </c>
      <c r="IC119" s="49" t="s">
        <v>23</v>
      </c>
      <c r="ID119" s="50" t="s">
        <v>24</v>
      </c>
      <c r="IE119" s="49" t="s">
        <v>23</v>
      </c>
      <c r="IF119" s="50" t="s">
        <v>24</v>
      </c>
      <c r="IG119" s="49" t="s">
        <v>23</v>
      </c>
      <c r="IH119" s="50" t="s">
        <v>24</v>
      </c>
      <c r="II119" s="49" t="s">
        <v>23</v>
      </c>
      <c r="IJ119" s="50" t="s">
        <v>24</v>
      </c>
      <c r="IK119" s="49" t="s">
        <v>23</v>
      </c>
      <c r="IL119" s="50" t="s">
        <v>24</v>
      </c>
      <c r="IM119" s="49" t="s">
        <v>23</v>
      </c>
      <c r="IN119" s="50" t="s">
        <v>24</v>
      </c>
      <c r="IO119" s="49" t="s">
        <v>23</v>
      </c>
      <c r="IP119" s="50" t="s">
        <v>24</v>
      </c>
      <c r="IQ119" s="49" t="s">
        <v>23</v>
      </c>
      <c r="IR119" s="50" t="s">
        <v>24</v>
      </c>
      <c r="IS119" s="49" t="s">
        <v>23</v>
      </c>
      <c r="IT119" s="50" t="s">
        <v>24</v>
      </c>
    </row>
    <row r="120" spans="1:254" ht="13.8" x14ac:dyDescent="0.25">
      <c r="A120" s="56" t="s">
        <v>23</v>
      </c>
      <c r="B120" s="57" t="s">
        <v>24</v>
      </c>
    </row>
    <row r="121" spans="1:254" x14ac:dyDescent="0.25">
      <c r="A121" s="37"/>
      <c r="B121" s="37"/>
    </row>
    <row r="122" spans="1:254" x14ac:dyDescent="0.25">
      <c r="A122" s="37"/>
      <c r="B122" s="37"/>
    </row>
    <row r="123" spans="1:254" x14ac:dyDescent="0.25">
      <c r="A123" s="37"/>
      <c r="B123" s="37"/>
    </row>
    <row r="124" spans="1:254" x14ac:dyDescent="0.25">
      <c r="A124" s="37"/>
      <c r="B124" s="37"/>
    </row>
    <row r="125" spans="1:254" x14ac:dyDescent="0.25">
      <c r="A125" s="37"/>
      <c r="B125" s="37"/>
    </row>
    <row r="126" spans="1:254" x14ac:dyDescent="0.25">
      <c r="A126" s="37"/>
      <c r="B126" s="37"/>
    </row>
    <row r="127" spans="1:254" x14ac:dyDescent="0.25">
      <c r="A127" s="37"/>
      <c r="B127" s="37"/>
    </row>
    <row r="128" spans="1:254" ht="17.399999999999999" x14ac:dyDescent="0.3">
      <c r="A128" s="135" t="s">
        <v>43</v>
      </c>
      <c r="B128" s="135"/>
      <c r="C128" s="52"/>
      <c r="D128" s="53"/>
      <c r="E128" s="52"/>
      <c r="F128" s="53"/>
      <c r="G128" s="52"/>
      <c r="H128" s="53"/>
      <c r="I128" s="52"/>
      <c r="J128" s="53"/>
      <c r="K128" s="52"/>
      <c r="L128" s="53"/>
      <c r="M128" s="52"/>
      <c r="N128" s="53"/>
      <c r="O128" s="52"/>
      <c r="P128" s="53"/>
      <c r="Q128" s="52"/>
      <c r="R128" s="53"/>
      <c r="S128" s="52"/>
      <c r="T128" s="53"/>
      <c r="U128" s="52"/>
      <c r="V128" s="53"/>
      <c r="W128" s="52"/>
      <c r="X128" s="53"/>
      <c r="Y128" s="52"/>
      <c r="Z128" s="53"/>
      <c r="AA128" s="52"/>
      <c r="AB128" s="53"/>
      <c r="AC128" s="52"/>
      <c r="AD128" s="53"/>
      <c r="AE128" s="52"/>
      <c r="AF128" s="53"/>
      <c r="AG128" s="52"/>
      <c r="AH128" s="53"/>
      <c r="AI128" s="52"/>
      <c r="AJ128" s="53"/>
      <c r="AK128" s="52"/>
      <c r="AL128" s="53"/>
      <c r="AM128" s="52"/>
      <c r="AN128" s="53"/>
      <c r="AO128" s="52"/>
      <c r="AP128" s="53"/>
      <c r="AQ128" s="52"/>
      <c r="AR128" s="53"/>
      <c r="AS128" s="52"/>
      <c r="AT128" s="53"/>
      <c r="AU128" s="52"/>
      <c r="AV128" s="53"/>
      <c r="AW128" s="52"/>
      <c r="AX128" s="53"/>
      <c r="AY128" s="52"/>
      <c r="AZ128" s="53"/>
      <c r="BA128" s="52"/>
      <c r="BB128" s="53"/>
      <c r="BC128" s="52"/>
      <c r="BD128" s="53"/>
      <c r="BE128" s="52"/>
      <c r="BF128" s="53"/>
      <c r="BG128" s="52"/>
      <c r="BH128" s="53"/>
      <c r="BI128" s="52"/>
      <c r="BJ128" s="53"/>
      <c r="BK128" s="52"/>
      <c r="BL128" s="53"/>
      <c r="BM128" s="52"/>
      <c r="BN128" s="53"/>
      <c r="BO128" s="52"/>
      <c r="BP128" s="53"/>
      <c r="BQ128" s="52"/>
      <c r="BR128" s="53"/>
      <c r="BS128" s="52"/>
      <c r="BT128" s="53"/>
      <c r="BU128" s="52"/>
      <c r="BV128" s="53"/>
      <c r="BW128" s="52"/>
      <c r="BX128" s="53"/>
      <c r="BY128" s="52"/>
      <c r="BZ128" s="53"/>
      <c r="CA128" s="52"/>
      <c r="CB128" s="53"/>
      <c r="CC128" s="52"/>
      <c r="CD128" s="53"/>
      <c r="CE128" s="52"/>
      <c r="CF128" s="53"/>
      <c r="CG128" s="52"/>
      <c r="CH128" s="53"/>
      <c r="CI128" s="52"/>
      <c r="CJ128" s="53"/>
      <c r="CK128" s="52"/>
      <c r="CL128" s="53"/>
      <c r="CM128" s="52"/>
      <c r="CN128" s="53"/>
      <c r="CO128" s="52"/>
      <c r="CP128" s="53"/>
      <c r="CQ128" s="52"/>
      <c r="CR128" s="53"/>
      <c r="CS128" s="52"/>
      <c r="CT128" s="53"/>
      <c r="CU128" s="52"/>
      <c r="CV128" s="53"/>
      <c r="CW128" s="52"/>
      <c r="CX128" s="53"/>
      <c r="CY128" s="52"/>
      <c r="CZ128" s="53"/>
      <c r="DA128" s="52"/>
      <c r="DB128" s="53"/>
      <c r="DC128" s="52"/>
      <c r="DD128" s="53"/>
      <c r="DE128" s="52"/>
      <c r="DF128" s="53"/>
      <c r="DG128" s="52"/>
      <c r="DH128" s="53"/>
      <c r="DI128" s="52"/>
      <c r="DJ128" s="53"/>
      <c r="DK128" s="52"/>
      <c r="DL128" s="53"/>
      <c r="DM128" s="52"/>
      <c r="DN128" s="53"/>
      <c r="DO128" s="52"/>
      <c r="DP128" s="53"/>
      <c r="DQ128" s="52"/>
      <c r="DR128" s="53"/>
      <c r="DS128" s="52"/>
      <c r="DT128" s="53"/>
      <c r="DU128" s="52"/>
      <c r="DV128" s="53"/>
      <c r="DW128" s="52"/>
      <c r="DX128" s="53"/>
      <c r="DY128" s="52"/>
      <c r="DZ128" s="53"/>
      <c r="EA128" s="52"/>
      <c r="EB128" s="53"/>
      <c r="EC128" s="52"/>
      <c r="ED128" s="53"/>
      <c r="EE128" s="52"/>
      <c r="EF128" s="53"/>
      <c r="EG128" s="52"/>
      <c r="EH128" s="53"/>
      <c r="EI128" s="52"/>
      <c r="EJ128" s="53"/>
      <c r="EK128" s="52"/>
      <c r="EL128" s="53"/>
      <c r="EM128" s="52"/>
      <c r="EN128" s="53"/>
      <c r="EO128" s="52"/>
      <c r="EP128" s="53"/>
      <c r="EQ128" s="52"/>
      <c r="ER128" s="53"/>
      <c r="ES128" s="52"/>
      <c r="ET128" s="53"/>
      <c r="EU128" s="52"/>
      <c r="EV128" s="53"/>
      <c r="EW128" s="52"/>
      <c r="EX128" s="53"/>
      <c r="EY128" s="52"/>
      <c r="EZ128" s="53"/>
      <c r="FA128" s="52"/>
      <c r="FB128" s="53"/>
      <c r="FC128" s="52"/>
      <c r="FD128" s="53"/>
      <c r="FE128" s="52"/>
      <c r="FF128" s="53"/>
      <c r="FG128" s="52"/>
      <c r="FH128" s="53"/>
      <c r="FI128" s="52"/>
      <c r="FJ128" s="53"/>
      <c r="FK128" s="52"/>
      <c r="FL128" s="53"/>
      <c r="FM128" s="52"/>
      <c r="FN128" s="53"/>
      <c r="FO128" s="52"/>
      <c r="FP128" s="53"/>
      <c r="FQ128" s="52"/>
      <c r="FR128" s="53"/>
      <c r="FS128" s="52"/>
      <c r="FT128" s="53"/>
      <c r="FU128" s="52"/>
      <c r="FV128" s="53"/>
      <c r="FW128" s="52"/>
      <c r="FX128" s="53"/>
      <c r="FY128" s="52"/>
      <c r="FZ128" s="53"/>
      <c r="GA128" s="52"/>
      <c r="GB128" s="53"/>
      <c r="GC128" s="52"/>
      <c r="GD128" s="53"/>
      <c r="GE128" s="52"/>
      <c r="GF128" s="53"/>
      <c r="GG128" s="52"/>
      <c r="GH128" s="53"/>
      <c r="GI128" s="52"/>
      <c r="GJ128" s="53"/>
      <c r="GK128" s="52"/>
      <c r="GL128" s="53"/>
      <c r="GM128" s="52"/>
      <c r="GN128" s="53"/>
      <c r="GO128" s="52"/>
      <c r="GP128" s="53"/>
      <c r="GQ128" s="52"/>
      <c r="GR128" s="53"/>
      <c r="GS128" s="52"/>
      <c r="GT128" s="53"/>
      <c r="GU128" s="52"/>
      <c r="GV128" s="51" t="s">
        <v>24</v>
      </c>
      <c r="GW128" s="49" t="s">
        <v>23</v>
      </c>
      <c r="GX128" s="50" t="s">
        <v>24</v>
      </c>
      <c r="GY128" s="49" t="s">
        <v>23</v>
      </c>
      <c r="GZ128" s="50" t="s">
        <v>24</v>
      </c>
      <c r="HA128" s="49" t="s">
        <v>23</v>
      </c>
      <c r="HB128" s="50" t="s">
        <v>24</v>
      </c>
      <c r="HC128" s="49" t="s">
        <v>23</v>
      </c>
      <c r="HD128" s="50" t="s">
        <v>24</v>
      </c>
      <c r="HE128" s="49" t="s">
        <v>23</v>
      </c>
      <c r="HF128" s="50" t="s">
        <v>24</v>
      </c>
      <c r="HG128" s="49" t="s">
        <v>23</v>
      </c>
      <c r="HH128" s="50" t="s">
        <v>24</v>
      </c>
      <c r="HI128" s="49" t="s">
        <v>23</v>
      </c>
      <c r="HJ128" s="50" t="s">
        <v>24</v>
      </c>
      <c r="HK128" s="49" t="s">
        <v>23</v>
      </c>
      <c r="HL128" s="50" t="s">
        <v>24</v>
      </c>
      <c r="HM128" s="49" t="s">
        <v>23</v>
      </c>
      <c r="HN128" s="50" t="s">
        <v>24</v>
      </c>
      <c r="HO128" s="49" t="s">
        <v>23</v>
      </c>
      <c r="HP128" s="50" t="s">
        <v>24</v>
      </c>
      <c r="HQ128" s="49" t="s">
        <v>23</v>
      </c>
      <c r="HR128" s="50" t="s">
        <v>24</v>
      </c>
      <c r="HS128" s="49" t="s">
        <v>23</v>
      </c>
      <c r="HT128" s="50" t="s">
        <v>24</v>
      </c>
      <c r="HU128" s="49" t="s">
        <v>23</v>
      </c>
      <c r="HV128" s="50" t="s">
        <v>24</v>
      </c>
      <c r="HW128" s="49" t="s">
        <v>23</v>
      </c>
      <c r="HX128" s="50" t="s">
        <v>24</v>
      </c>
      <c r="HY128" s="49" t="s">
        <v>23</v>
      </c>
      <c r="HZ128" s="50" t="s">
        <v>24</v>
      </c>
      <c r="IA128" s="49" t="s">
        <v>23</v>
      </c>
      <c r="IB128" s="50" t="s">
        <v>24</v>
      </c>
      <c r="IC128" s="49" t="s">
        <v>23</v>
      </c>
      <c r="ID128" s="50" t="s">
        <v>24</v>
      </c>
      <c r="IE128" s="49" t="s">
        <v>23</v>
      </c>
      <c r="IF128" s="50" t="s">
        <v>24</v>
      </c>
      <c r="IG128" s="49" t="s">
        <v>23</v>
      </c>
      <c r="IH128" s="50" t="s">
        <v>24</v>
      </c>
      <c r="II128" s="49" t="s">
        <v>23</v>
      </c>
      <c r="IJ128" s="50" t="s">
        <v>24</v>
      </c>
      <c r="IK128" s="49" t="s">
        <v>23</v>
      </c>
      <c r="IL128" s="50" t="s">
        <v>24</v>
      </c>
      <c r="IM128" s="49" t="s">
        <v>23</v>
      </c>
      <c r="IN128" s="50" t="s">
        <v>24</v>
      </c>
      <c r="IO128" s="49" t="s">
        <v>23</v>
      </c>
      <c r="IP128" s="50" t="s">
        <v>24</v>
      </c>
      <c r="IQ128" s="49" t="s">
        <v>23</v>
      </c>
      <c r="IR128" s="50" t="s">
        <v>24</v>
      </c>
      <c r="IS128" s="49" t="s">
        <v>23</v>
      </c>
      <c r="IT128" s="50" t="s">
        <v>24</v>
      </c>
    </row>
    <row r="129" spans="1:254" ht="13.8" x14ac:dyDescent="0.25">
      <c r="A129" s="56" t="s">
        <v>23</v>
      </c>
      <c r="B129" s="57" t="s">
        <v>24</v>
      </c>
    </row>
    <row r="130" spans="1:254" x14ac:dyDescent="0.25">
      <c r="A130" s="37"/>
      <c r="B130" s="37"/>
    </row>
    <row r="131" spans="1:254" x14ac:dyDescent="0.25">
      <c r="A131" s="37"/>
      <c r="B131" s="37"/>
    </row>
    <row r="132" spans="1:254" x14ac:dyDescent="0.25">
      <c r="A132" s="37"/>
      <c r="B132" s="37"/>
    </row>
    <row r="133" spans="1:254" x14ac:dyDescent="0.25">
      <c r="A133" s="37"/>
      <c r="B133" s="37"/>
    </row>
    <row r="134" spans="1:254" x14ac:dyDescent="0.25">
      <c r="A134" s="37"/>
      <c r="B134" s="37"/>
    </row>
    <row r="135" spans="1:254" x14ac:dyDescent="0.25">
      <c r="A135" s="37"/>
      <c r="B135" s="37"/>
    </row>
    <row r="136" spans="1:254" x14ac:dyDescent="0.25">
      <c r="A136" s="37"/>
      <c r="B136" s="37"/>
    </row>
    <row r="137" spans="1:254" ht="17.399999999999999" x14ac:dyDescent="0.3">
      <c r="A137" s="135" t="s">
        <v>44</v>
      </c>
      <c r="B137" s="135"/>
      <c r="C137" s="52"/>
      <c r="D137" s="53"/>
      <c r="E137" s="52"/>
      <c r="F137" s="53"/>
      <c r="G137" s="52"/>
      <c r="H137" s="53"/>
      <c r="I137" s="52"/>
      <c r="J137" s="53"/>
      <c r="K137" s="52"/>
      <c r="L137" s="53"/>
      <c r="M137" s="52"/>
      <c r="N137" s="53"/>
      <c r="O137" s="52"/>
      <c r="P137" s="53"/>
      <c r="Q137" s="52"/>
      <c r="R137" s="53"/>
      <c r="S137" s="52"/>
      <c r="T137" s="53"/>
      <c r="U137" s="52"/>
      <c r="V137" s="53"/>
      <c r="W137" s="52"/>
      <c r="X137" s="53"/>
      <c r="Y137" s="52"/>
      <c r="Z137" s="53"/>
      <c r="AA137" s="52"/>
      <c r="AB137" s="53"/>
      <c r="AC137" s="52"/>
      <c r="AD137" s="53"/>
      <c r="AE137" s="52"/>
      <c r="AF137" s="53"/>
      <c r="AG137" s="52"/>
      <c r="AH137" s="53"/>
      <c r="AI137" s="52"/>
      <c r="AJ137" s="53"/>
      <c r="AK137" s="52"/>
      <c r="AL137" s="53"/>
      <c r="AM137" s="52"/>
      <c r="AN137" s="53"/>
      <c r="AO137" s="52"/>
      <c r="AP137" s="53"/>
      <c r="AQ137" s="52"/>
      <c r="AR137" s="53"/>
      <c r="AS137" s="52"/>
      <c r="AT137" s="53"/>
      <c r="AU137" s="52"/>
      <c r="AV137" s="53"/>
      <c r="AW137" s="52"/>
      <c r="AX137" s="53"/>
      <c r="AY137" s="52"/>
      <c r="AZ137" s="53"/>
      <c r="BA137" s="52"/>
      <c r="BB137" s="53"/>
      <c r="BC137" s="52"/>
      <c r="BD137" s="53"/>
      <c r="BE137" s="52"/>
      <c r="BF137" s="53"/>
      <c r="BG137" s="52"/>
      <c r="BH137" s="53"/>
      <c r="BI137" s="52"/>
      <c r="BJ137" s="53"/>
      <c r="BK137" s="52"/>
      <c r="BL137" s="53"/>
      <c r="BM137" s="52"/>
      <c r="BN137" s="53"/>
      <c r="BO137" s="52"/>
      <c r="BP137" s="53"/>
      <c r="BQ137" s="52"/>
      <c r="BR137" s="53"/>
      <c r="BS137" s="52"/>
      <c r="BT137" s="53"/>
      <c r="BU137" s="52"/>
      <c r="BV137" s="53"/>
      <c r="BW137" s="52"/>
      <c r="BX137" s="53"/>
      <c r="BY137" s="52"/>
      <c r="BZ137" s="53"/>
      <c r="CA137" s="52"/>
      <c r="CB137" s="53"/>
      <c r="CC137" s="52"/>
      <c r="CD137" s="53"/>
      <c r="CE137" s="52"/>
      <c r="CF137" s="53"/>
      <c r="CG137" s="52"/>
      <c r="CH137" s="53"/>
      <c r="CI137" s="52"/>
      <c r="CJ137" s="53"/>
      <c r="CK137" s="52"/>
      <c r="CL137" s="53"/>
      <c r="CM137" s="52"/>
      <c r="CN137" s="53"/>
      <c r="CO137" s="52"/>
      <c r="CP137" s="53"/>
      <c r="CQ137" s="52"/>
      <c r="CR137" s="53"/>
      <c r="CS137" s="52"/>
      <c r="CT137" s="53"/>
      <c r="CU137" s="52"/>
      <c r="CV137" s="53"/>
      <c r="CW137" s="52"/>
      <c r="CX137" s="53"/>
      <c r="CY137" s="52"/>
      <c r="CZ137" s="53"/>
      <c r="DA137" s="52"/>
      <c r="DB137" s="53"/>
      <c r="DC137" s="52"/>
      <c r="DD137" s="53"/>
      <c r="DE137" s="52"/>
      <c r="DF137" s="53"/>
      <c r="DG137" s="52"/>
      <c r="DH137" s="53"/>
      <c r="DI137" s="52"/>
      <c r="DJ137" s="53"/>
      <c r="DK137" s="52"/>
      <c r="DL137" s="53"/>
      <c r="DM137" s="52"/>
      <c r="DN137" s="53"/>
      <c r="DO137" s="52"/>
      <c r="DP137" s="53"/>
      <c r="DQ137" s="52"/>
      <c r="DR137" s="53"/>
      <c r="DS137" s="52"/>
      <c r="DT137" s="53"/>
      <c r="DU137" s="52"/>
      <c r="DV137" s="53"/>
      <c r="DW137" s="52"/>
      <c r="DX137" s="53"/>
      <c r="DY137" s="52"/>
      <c r="DZ137" s="53"/>
      <c r="EA137" s="52"/>
      <c r="EB137" s="53"/>
      <c r="EC137" s="52"/>
      <c r="ED137" s="53"/>
      <c r="EE137" s="52"/>
      <c r="EF137" s="53"/>
      <c r="EG137" s="52"/>
      <c r="EH137" s="53"/>
      <c r="EI137" s="52"/>
      <c r="EJ137" s="53"/>
      <c r="EK137" s="52"/>
      <c r="EL137" s="53"/>
      <c r="EM137" s="52"/>
      <c r="EN137" s="53"/>
      <c r="EO137" s="52"/>
      <c r="EP137" s="53"/>
      <c r="EQ137" s="52"/>
      <c r="ER137" s="53"/>
      <c r="ES137" s="52"/>
      <c r="ET137" s="53"/>
      <c r="EU137" s="52"/>
      <c r="EV137" s="53"/>
      <c r="EW137" s="52"/>
      <c r="EX137" s="53"/>
      <c r="EY137" s="52"/>
      <c r="EZ137" s="53"/>
      <c r="FA137" s="52"/>
      <c r="FB137" s="53"/>
      <c r="FC137" s="52"/>
      <c r="FD137" s="53"/>
      <c r="FE137" s="52"/>
      <c r="FF137" s="53"/>
      <c r="FG137" s="52"/>
      <c r="FH137" s="53"/>
      <c r="FI137" s="52"/>
      <c r="FJ137" s="53"/>
      <c r="FK137" s="52"/>
      <c r="FL137" s="53"/>
      <c r="FM137" s="52"/>
      <c r="FN137" s="53"/>
      <c r="FO137" s="52"/>
      <c r="FP137" s="53"/>
      <c r="FQ137" s="52"/>
      <c r="FR137" s="53"/>
      <c r="FS137" s="52"/>
      <c r="FT137" s="53"/>
      <c r="FU137" s="52"/>
      <c r="FV137" s="53"/>
      <c r="FW137" s="52"/>
      <c r="FX137" s="53"/>
      <c r="FY137" s="52"/>
      <c r="FZ137" s="53"/>
      <c r="GA137" s="52"/>
      <c r="GB137" s="53"/>
      <c r="GC137" s="52"/>
      <c r="GD137" s="53"/>
      <c r="GE137" s="52"/>
      <c r="GF137" s="53"/>
      <c r="GG137" s="52"/>
      <c r="GH137" s="53"/>
      <c r="GI137" s="52"/>
      <c r="GJ137" s="53"/>
      <c r="GK137" s="52"/>
      <c r="GL137" s="53"/>
      <c r="GM137" s="52"/>
      <c r="GN137" s="53"/>
      <c r="GO137" s="52"/>
      <c r="GP137" s="53"/>
      <c r="GQ137" s="52"/>
      <c r="GR137" s="53"/>
      <c r="GS137" s="52"/>
      <c r="GT137" s="53"/>
      <c r="GU137" s="52"/>
      <c r="GV137" s="51" t="s">
        <v>24</v>
      </c>
      <c r="GW137" s="49" t="s">
        <v>23</v>
      </c>
      <c r="GX137" s="50" t="s">
        <v>24</v>
      </c>
      <c r="GY137" s="49" t="s">
        <v>23</v>
      </c>
      <c r="GZ137" s="50" t="s">
        <v>24</v>
      </c>
      <c r="HA137" s="49" t="s">
        <v>23</v>
      </c>
      <c r="HB137" s="50" t="s">
        <v>24</v>
      </c>
      <c r="HC137" s="49" t="s">
        <v>23</v>
      </c>
      <c r="HD137" s="50" t="s">
        <v>24</v>
      </c>
      <c r="HE137" s="49" t="s">
        <v>23</v>
      </c>
      <c r="HF137" s="50" t="s">
        <v>24</v>
      </c>
      <c r="HG137" s="49" t="s">
        <v>23</v>
      </c>
      <c r="HH137" s="50" t="s">
        <v>24</v>
      </c>
      <c r="HI137" s="49" t="s">
        <v>23</v>
      </c>
      <c r="HJ137" s="50" t="s">
        <v>24</v>
      </c>
      <c r="HK137" s="49" t="s">
        <v>23</v>
      </c>
      <c r="HL137" s="50" t="s">
        <v>24</v>
      </c>
      <c r="HM137" s="49" t="s">
        <v>23</v>
      </c>
      <c r="HN137" s="50" t="s">
        <v>24</v>
      </c>
      <c r="HO137" s="49" t="s">
        <v>23</v>
      </c>
      <c r="HP137" s="50" t="s">
        <v>24</v>
      </c>
      <c r="HQ137" s="49" t="s">
        <v>23</v>
      </c>
      <c r="HR137" s="50" t="s">
        <v>24</v>
      </c>
      <c r="HS137" s="49" t="s">
        <v>23</v>
      </c>
      <c r="HT137" s="50" t="s">
        <v>24</v>
      </c>
      <c r="HU137" s="49" t="s">
        <v>23</v>
      </c>
      <c r="HV137" s="50" t="s">
        <v>24</v>
      </c>
      <c r="HW137" s="49" t="s">
        <v>23</v>
      </c>
      <c r="HX137" s="50" t="s">
        <v>24</v>
      </c>
      <c r="HY137" s="49" t="s">
        <v>23</v>
      </c>
      <c r="HZ137" s="50" t="s">
        <v>24</v>
      </c>
      <c r="IA137" s="49" t="s">
        <v>23</v>
      </c>
      <c r="IB137" s="50" t="s">
        <v>24</v>
      </c>
      <c r="IC137" s="49" t="s">
        <v>23</v>
      </c>
      <c r="ID137" s="50" t="s">
        <v>24</v>
      </c>
      <c r="IE137" s="49" t="s">
        <v>23</v>
      </c>
      <c r="IF137" s="50" t="s">
        <v>24</v>
      </c>
      <c r="IG137" s="49" t="s">
        <v>23</v>
      </c>
      <c r="IH137" s="50" t="s">
        <v>24</v>
      </c>
      <c r="II137" s="49" t="s">
        <v>23</v>
      </c>
      <c r="IJ137" s="50" t="s">
        <v>24</v>
      </c>
      <c r="IK137" s="49" t="s">
        <v>23</v>
      </c>
      <c r="IL137" s="50" t="s">
        <v>24</v>
      </c>
      <c r="IM137" s="49" t="s">
        <v>23</v>
      </c>
      <c r="IN137" s="50" t="s">
        <v>24</v>
      </c>
      <c r="IO137" s="49" t="s">
        <v>23</v>
      </c>
      <c r="IP137" s="50" t="s">
        <v>24</v>
      </c>
      <c r="IQ137" s="49" t="s">
        <v>23</v>
      </c>
      <c r="IR137" s="50" t="s">
        <v>24</v>
      </c>
      <c r="IS137" s="49" t="s">
        <v>23</v>
      </c>
      <c r="IT137" s="50" t="s">
        <v>24</v>
      </c>
    </row>
    <row r="138" spans="1:254" ht="13.8" x14ac:dyDescent="0.25">
      <c r="A138" s="56" t="s">
        <v>23</v>
      </c>
      <c r="B138" s="57" t="s">
        <v>24</v>
      </c>
    </row>
    <row r="139" spans="1:254" x14ac:dyDescent="0.25">
      <c r="A139" s="37"/>
      <c r="B139" s="37"/>
    </row>
    <row r="140" spans="1:254" x14ac:dyDescent="0.25">
      <c r="A140" s="37"/>
      <c r="B140" s="37"/>
    </row>
    <row r="141" spans="1:254" x14ac:dyDescent="0.25">
      <c r="A141" s="37"/>
      <c r="B141" s="37"/>
    </row>
    <row r="142" spans="1:254" x14ac:dyDescent="0.25">
      <c r="A142" s="37"/>
      <c r="B142" s="37"/>
    </row>
    <row r="143" spans="1:254" x14ac:dyDescent="0.25">
      <c r="A143" s="37"/>
      <c r="B143" s="37"/>
    </row>
    <row r="144" spans="1:254" x14ac:dyDescent="0.25">
      <c r="A144" s="37"/>
      <c r="B144" s="37"/>
    </row>
    <row r="145" spans="1:254" x14ac:dyDescent="0.25">
      <c r="A145" s="37"/>
      <c r="B145" s="37"/>
    </row>
    <row r="146" spans="1:254" ht="17.399999999999999" x14ac:dyDescent="0.25">
      <c r="A146" s="129" t="s">
        <v>45</v>
      </c>
      <c r="B146" s="129"/>
      <c r="C146" s="52"/>
      <c r="D146" s="53"/>
      <c r="E146" s="52"/>
      <c r="F146" s="53"/>
      <c r="G146" s="52"/>
      <c r="H146" s="53"/>
      <c r="I146" s="52"/>
      <c r="J146" s="53"/>
      <c r="K146" s="52"/>
      <c r="L146" s="53"/>
      <c r="M146" s="52"/>
      <c r="N146" s="53"/>
      <c r="O146" s="52"/>
      <c r="P146" s="53"/>
      <c r="Q146" s="52"/>
      <c r="R146" s="53"/>
      <c r="S146" s="52"/>
      <c r="T146" s="53"/>
      <c r="U146" s="52"/>
      <c r="V146" s="53"/>
      <c r="W146" s="52"/>
      <c r="X146" s="53"/>
      <c r="Y146" s="52"/>
      <c r="Z146" s="53"/>
      <c r="AA146" s="52"/>
      <c r="AB146" s="53"/>
      <c r="AC146" s="52"/>
      <c r="AD146" s="53"/>
      <c r="AE146" s="52"/>
      <c r="AF146" s="53"/>
      <c r="AG146" s="52"/>
      <c r="AH146" s="53"/>
      <c r="AI146" s="52"/>
      <c r="AJ146" s="53"/>
      <c r="AK146" s="52"/>
      <c r="AL146" s="53"/>
      <c r="AM146" s="52"/>
      <c r="AN146" s="53"/>
      <c r="AO146" s="52"/>
      <c r="AP146" s="53"/>
      <c r="AQ146" s="52"/>
      <c r="AR146" s="53"/>
      <c r="AS146" s="52"/>
      <c r="AT146" s="53"/>
      <c r="AU146" s="52"/>
      <c r="AV146" s="53"/>
      <c r="AW146" s="52"/>
      <c r="AX146" s="53"/>
      <c r="AY146" s="52"/>
      <c r="AZ146" s="53"/>
      <c r="BA146" s="52"/>
      <c r="BB146" s="53"/>
      <c r="BC146" s="52"/>
      <c r="BD146" s="53"/>
      <c r="BE146" s="52"/>
      <c r="BF146" s="53"/>
      <c r="BG146" s="52"/>
      <c r="BH146" s="53"/>
      <c r="BI146" s="52"/>
      <c r="BJ146" s="53"/>
      <c r="BK146" s="52"/>
      <c r="BL146" s="53"/>
      <c r="BM146" s="52"/>
      <c r="BN146" s="53"/>
      <c r="BO146" s="52"/>
      <c r="BP146" s="53"/>
      <c r="BQ146" s="52"/>
      <c r="BR146" s="53"/>
      <c r="BS146" s="52"/>
      <c r="BT146" s="53"/>
      <c r="BU146" s="52"/>
      <c r="BV146" s="53"/>
      <c r="BW146" s="52"/>
      <c r="BX146" s="53"/>
      <c r="BY146" s="52"/>
      <c r="BZ146" s="53"/>
      <c r="CA146" s="52"/>
      <c r="CB146" s="53"/>
      <c r="CC146" s="52"/>
      <c r="CD146" s="53"/>
      <c r="CE146" s="52"/>
      <c r="CF146" s="53"/>
      <c r="CG146" s="52"/>
      <c r="CH146" s="53"/>
      <c r="CI146" s="52"/>
      <c r="CJ146" s="53"/>
      <c r="CK146" s="52"/>
      <c r="CL146" s="53"/>
      <c r="CM146" s="52"/>
      <c r="CN146" s="53"/>
      <c r="CO146" s="52"/>
      <c r="CP146" s="53"/>
      <c r="CQ146" s="52"/>
      <c r="CR146" s="53"/>
      <c r="CS146" s="52"/>
      <c r="CT146" s="53"/>
      <c r="CU146" s="52"/>
      <c r="CV146" s="53"/>
      <c r="CW146" s="52"/>
      <c r="CX146" s="53"/>
      <c r="CY146" s="52"/>
      <c r="CZ146" s="53"/>
      <c r="DA146" s="52"/>
      <c r="DB146" s="53"/>
      <c r="DC146" s="52"/>
      <c r="DD146" s="53"/>
      <c r="DE146" s="52"/>
      <c r="DF146" s="53"/>
      <c r="DG146" s="52"/>
      <c r="DH146" s="53"/>
      <c r="DI146" s="52"/>
      <c r="DJ146" s="53"/>
      <c r="DK146" s="52"/>
      <c r="DL146" s="53"/>
      <c r="DM146" s="52"/>
      <c r="DN146" s="53"/>
      <c r="DO146" s="52"/>
      <c r="DP146" s="53"/>
      <c r="DQ146" s="52"/>
      <c r="DR146" s="53"/>
      <c r="DS146" s="52"/>
      <c r="DT146" s="53"/>
      <c r="DU146" s="52"/>
      <c r="DV146" s="53"/>
      <c r="DW146" s="52"/>
      <c r="DX146" s="53"/>
      <c r="DY146" s="52"/>
      <c r="DZ146" s="53"/>
      <c r="EA146" s="52"/>
      <c r="EB146" s="53"/>
      <c r="EC146" s="52"/>
      <c r="ED146" s="53"/>
      <c r="EE146" s="52"/>
      <c r="EF146" s="53"/>
      <c r="EG146" s="52"/>
      <c r="EH146" s="53"/>
      <c r="EI146" s="52"/>
      <c r="EJ146" s="53"/>
      <c r="EK146" s="52"/>
      <c r="EL146" s="53"/>
      <c r="EM146" s="52"/>
      <c r="EN146" s="53"/>
      <c r="EO146" s="52"/>
      <c r="EP146" s="53"/>
      <c r="EQ146" s="52"/>
      <c r="ER146" s="53"/>
      <c r="ES146" s="52"/>
      <c r="ET146" s="53"/>
      <c r="EU146" s="52"/>
      <c r="EV146" s="53"/>
      <c r="EW146" s="52"/>
      <c r="EX146" s="53"/>
      <c r="EY146" s="52"/>
      <c r="EZ146" s="53"/>
      <c r="FA146" s="52"/>
      <c r="FB146" s="53"/>
      <c r="FC146" s="52"/>
      <c r="FD146" s="53"/>
      <c r="FE146" s="52"/>
      <c r="FF146" s="53"/>
      <c r="FG146" s="52"/>
      <c r="FH146" s="53"/>
      <c r="FI146" s="52"/>
      <c r="FJ146" s="53"/>
      <c r="FK146" s="52"/>
      <c r="FL146" s="53"/>
      <c r="FM146" s="52"/>
      <c r="FN146" s="53"/>
      <c r="FO146" s="52"/>
      <c r="FP146" s="53"/>
      <c r="FQ146" s="52"/>
      <c r="FR146" s="53"/>
      <c r="FS146" s="52"/>
      <c r="FT146" s="53"/>
      <c r="FU146" s="52"/>
      <c r="FV146" s="53"/>
      <c r="FW146" s="52"/>
      <c r="FX146" s="53"/>
      <c r="FY146" s="52"/>
      <c r="FZ146" s="53"/>
      <c r="GA146" s="52"/>
      <c r="GB146" s="53"/>
      <c r="GC146" s="52"/>
      <c r="GD146" s="53"/>
      <c r="GE146" s="52"/>
      <c r="GF146" s="53"/>
      <c r="GG146" s="52"/>
      <c r="GH146" s="53"/>
      <c r="GI146" s="52"/>
      <c r="GJ146" s="53"/>
      <c r="GK146" s="52"/>
      <c r="GL146" s="53"/>
      <c r="GM146" s="52"/>
      <c r="GN146" s="53"/>
      <c r="GO146" s="52"/>
      <c r="GP146" s="53"/>
      <c r="GQ146" s="52"/>
      <c r="GR146" s="53"/>
      <c r="GS146" s="52"/>
      <c r="GT146" s="53"/>
      <c r="GU146" s="52"/>
      <c r="GV146" s="51" t="s">
        <v>24</v>
      </c>
      <c r="GW146" s="49" t="s">
        <v>23</v>
      </c>
      <c r="GX146" s="50" t="s">
        <v>24</v>
      </c>
      <c r="GY146" s="49" t="s">
        <v>23</v>
      </c>
      <c r="GZ146" s="50" t="s">
        <v>24</v>
      </c>
      <c r="HA146" s="49" t="s">
        <v>23</v>
      </c>
      <c r="HB146" s="50" t="s">
        <v>24</v>
      </c>
      <c r="HC146" s="49" t="s">
        <v>23</v>
      </c>
      <c r="HD146" s="50" t="s">
        <v>24</v>
      </c>
      <c r="HE146" s="49" t="s">
        <v>23</v>
      </c>
      <c r="HF146" s="50" t="s">
        <v>24</v>
      </c>
      <c r="HG146" s="49" t="s">
        <v>23</v>
      </c>
      <c r="HH146" s="50" t="s">
        <v>24</v>
      </c>
      <c r="HI146" s="49" t="s">
        <v>23</v>
      </c>
      <c r="HJ146" s="50" t="s">
        <v>24</v>
      </c>
      <c r="HK146" s="49" t="s">
        <v>23</v>
      </c>
      <c r="HL146" s="50" t="s">
        <v>24</v>
      </c>
      <c r="HM146" s="49" t="s">
        <v>23</v>
      </c>
      <c r="HN146" s="50" t="s">
        <v>24</v>
      </c>
      <c r="HO146" s="49" t="s">
        <v>23</v>
      </c>
      <c r="HP146" s="50" t="s">
        <v>24</v>
      </c>
      <c r="HQ146" s="49" t="s">
        <v>23</v>
      </c>
      <c r="HR146" s="50" t="s">
        <v>24</v>
      </c>
      <c r="HS146" s="49" t="s">
        <v>23</v>
      </c>
      <c r="HT146" s="50" t="s">
        <v>24</v>
      </c>
      <c r="HU146" s="49" t="s">
        <v>23</v>
      </c>
      <c r="HV146" s="50" t="s">
        <v>24</v>
      </c>
      <c r="HW146" s="49" t="s">
        <v>23</v>
      </c>
      <c r="HX146" s="50" t="s">
        <v>24</v>
      </c>
      <c r="HY146" s="49" t="s">
        <v>23</v>
      </c>
      <c r="HZ146" s="50" t="s">
        <v>24</v>
      </c>
      <c r="IA146" s="49" t="s">
        <v>23</v>
      </c>
      <c r="IB146" s="50" t="s">
        <v>24</v>
      </c>
      <c r="IC146" s="49" t="s">
        <v>23</v>
      </c>
      <c r="ID146" s="50" t="s">
        <v>24</v>
      </c>
      <c r="IE146" s="49" t="s">
        <v>23</v>
      </c>
      <c r="IF146" s="50" t="s">
        <v>24</v>
      </c>
      <c r="IG146" s="49" t="s">
        <v>23</v>
      </c>
      <c r="IH146" s="50" t="s">
        <v>24</v>
      </c>
      <c r="II146" s="49" t="s">
        <v>23</v>
      </c>
      <c r="IJ146" s="50" t="s">
        <v>24</v>
      </c>
      <c r="IK146" s="49" t="s">
        <v>23</v>
      </c>
      <c r="IL146" s="50" t="s">
        <v>24</v>
      </c>
      <c r="IM146" s="49" t="s">
        <v>23</v>
      </c>
      <c r="IN146" s="50" t="s">
        <v>24</v>
      </c>
      <c r="IO146" s="49" t="s">
        <v>23</v>
      </c>
      <c r="IP146" s="50" t="s">
        <v>24</v>
      </c>
      <c r="IQ146" s="49" t="s">
        <v>23</v>
      </c>
      <c r="IR146" s="50" t="s">
        <v>24</v>
      </c>
      <c r="IS146" s="49" t="s">
        <v>23</v>
      </c>
      <c r="IT146" s="50" t="s">
        <v>24</v>
      </c>
    </row>
    <row r="147" spans="1:254" ht="13.8" x14ac:dyDescent="0.25">
      <c r="A147" s="56" t="s">
        <v>23</v>
      </c>
      <c r="B147" s="57" t="s">
        <v>24</v>
      </c>
    </row>
    <row r="148" spans="1:254" x14ac:dyDescent="0.25">
      <c r="A148" s="37"/>
      <c r="B148" s="37"/>
    </row>
    <row r="149" spans="1:254" x14ac:dyDescent="0.25">
      <c r="A149" s="37"/>
      <c r="B149" s="37"/>
    </row>
    <row r="150" spans="1:254" x14ac:dyDescent="0.25">
      <c r="A150" s="37"/>
      <c r="B150" s="37"/>
    </row>
    <row r="151" spans="1:254" x14ac:dyDescent="0.25">
      <c r="A151" s="37"/>
      <c r="B151" s="37"/>
    </row>
    <row r="152" spans="1:254" x14ac:dyDescent="0.25">
      <c r="A152" s="37"/>
      <c r="B152" s="37"/>
    </row>
    <row r="153" spans="1:254" x14ac:dyDescent="0.25">
      <c r="A153" s="37"/>
      <c r="B153" s="37"/>
    </row>
    <row r="154" spans="1:254" x14ac:dyDescent="0.25">
      <c r="A154" s="37"/>
      <c r="B154" s="37"/>
    </row>
    <row r="155" spans="1:254" x14ac:dyDescent="0.25">
      <c r="A155" s="37"/>
      <c r="B155" s="37"/>
    </row>
    <row r="156" spans="1:254" x14ac:dyDescent="0.25">
      <c r="A156" s="37"/>
      <c r="B156" s="37"/>
    </row>
    <row r="157" spans="1:254" ht="17.399999999999999" x14ac:dyDescent="0.3">
      <c r="A157" s="130" t="s">
        <v>46</v>
      </c>
      <c r="B157" s="130"/>
      <c r="C157" s="52"/>
      <c r="D157" s="53"/>
      <c r="E157" s="52"/>
      <c r="F157" s="53"/>
      <c r="G157" s="52"/>
      <c r="H157" s="53"/>
      <c r="I157" s="52"/>
      <c r="J157" s="53"/>
      <c r="K157" s="52"/>
      <c r="L157" s="53"/>
      <c r="M157" s="52"/>
      <c r="N157" s="53"/>
      <c r="O157" s="52"/>
      <c r="P157" s="53"/>
      <c r="Q157" s="52"/>
      <c r="R157" s="53"/>
      <c r="S157" s="52"/>
      <c r="T157" s="53"/>
      <c r="U157" s="52"/>
      <c r="V157" s="53"/>
      <c r="W157" s="52"/>
      <c r="X157" s="53"/>
      <c r="Y157" s="52"/>
      <c r="Z157" s="53"/>
      <c r="AA157" s="52"/>
      <c r="AB157" s="53"/>
      <c r="AC157" s="52"/>
      <c r="AD157" s="53"/>
      <c r="AE157" s="52"/>
      <c r="AF157" s="53"/>
      <c r="AG157" s="52"/>
      <c r="AH157" s="53"/>
      <c r="AI157" s="52"/>
      <c r="AJ157" s="53"/>
      <c r="AK157" s="52"/>
      <c r="AL157" s="53"/>
      <c r="AM157" s="52"/>
      <c r="AN157" s="53"/>
      <c r="AO157" s="52"/>
      <c r="AP157" s="53"/>
      <c r="AQ157" s="52"/>
      <c r="AR157" s="53"/>
      <c r="AS157" s="52"/>
      <c r="AT157" s="53"/>
      <c r="AU157" s="52"/>
      <c r="AV157" s="53"/>
      <c r="AW157" s="52"/>
      <c r="AX157" s="53"/>
      <c r="AY157" s="52"/>
      <c r="AZ157" s="53"/>
      <c r="BA157" s="52"/>
      <c r="BB157" s="53"/>
      <c r="BC157" s="52"/>
      <c r="BD157" s="53"/>
      <c r="BE157" s="52"/>
      <c r="BF157" s="53"/>
      <c r="BG157" s="52"/>
      <c r="BH157" s="53"/>
      <c r="BI157" s="52"/>
      <c r="BJ157" s="53"/>
      <c r="BK157" s="52"/>
      <c r="BL157" s="53"/>
      <c r="BM157" s="52"/>
      <c r="BN157" s="53"/>
      <c r="BO157" s="52"/>
      <c r="BP157" s="53"/>
      <c r="BQ157" s="52"/>
      <c r="BR157" s="53"/>
      <c r="BS157" s="52"/>
      <c r="BT157" s="53"/>
      <c r="BU157" s="52"/>
      <c r="BV157" s="53"/>
      <c r="BW157" s="52"/>
      <c r="BX157" s="53"/>
      <c r="BY157" s="52"/>
      <c r="BZ157" s="53"/>
      <c r="CA157" s="52"/>
      <c r="CB157" s="53"/>
      <c r="CC157" s="52"/>
      <c r="CD157" s="53"/>
      <c r="CE157" s="52"/>
      <c r="CF157" s="53"/>
      <c r="CG157" s="52"/>
      <c r="CH157" s="53"/>
      <c r="CI157" s="52"/>
      <c r="CJ157" s="53"/>
      <c r="CK157" s="52"/>
      <c r="CL157" s="53"/>
      <c r="CM157" s="52"/>
      <c r="CN157" s="53"/>
      <c r="CO157" s="52"/>
      <c r="CP157" s="53"/>
      <c r="CQ157" s="52"/>
      <c r="CR157" s="53"/>
      <c r="CS157" s="52"/>
      <c r="CT157" s="53"/>
      <c r="CU157" s="52"/>
      <c r="CV157" s="53"/>
      <c r="CW157" s="52"/>
      <c r="CX157" s="53"/>
      <c r="CY157" s="52"/>
      <c r="CZ157" s="53"/>
      <c r="DA157" s="52"/>
      <c r="DB157" s="53"/>
      <c r="DC157" s="52"/>
      <c r="DD157" s="53"/>
      <c r="DE157" s="52"/>
      <c r="DF157" s="53"/>
      <c r="DG157" s="52"/>
      <c r="DH157" s="53"/>
      <c r="DI157" s="52"/>
      <c r="DJ157" s="53"/>
      <c r="DK157" s="52"/>
      <c r="DL157" s="53"/>
      <c r="DM157" s="52"/>
      <c r="DN157" s="53"/>
      <c r="DO157" s="52"/>
      <c r="DP157" s="53"/>
      <c r="DQ157" s="52"/>
      <c r="DR157" s="53"/>
      <c r="DS157" s="52"/>
      <c r="DT157" s="53"/>
      <c r="DU157" s="52"/>
      <c r="DV157" s="53"/>
      <c r="DW157" s="52"/>
      <c r="DX157" s="53"/>
      <c r="DY157" s="52"/>
      <c r="DZ157" s="53"/>
      <c r="EA157" s="52"/>
      <c r="EB157" s="53"/>
      <c r="EC157" s="52"/>
      <c r="ED157" s="53"/>
      <c r="EE157" s="52"/>
      <c r="EF157" s="53"/>
      <c r="EG157" s="52"/>
      <c r="EH157" s="53"/>
      <c r="EI157" s="52"/>
      <c r="EJ157" s="53"/>
      <c r="EK157" s="52"/>
      <c r="EL157" s="53"/>
      <c r="EM157" s="52"/>
      <c r="EN157" s="53"/>
      <c r="EO157" s="52"/>
      <c r="EP157" s="53"/>
      <c r="EQ157" s="52"/>
      <c r="ER157" s="53"/>
      <c r="ES157" s="52"/>
      <c r="ET157" s="53"/>
      <c r="EU157" s="52"/>
      <c r="EV157" s="53"/>
      <c r="EW157" s="52"/>
      <c r="EX157" s="53"/>
      <c r="EY157" s="52"/>
      <c r="EZ157" s="53"/>
      <c r="FA157" s="52"/>
      <c r="FB157" s="53"/>
      <c r="FC157" s="52"/>
      <c r="FD157" s="53"/>
      <c r="FE157" s="52"/>
      <c r="FF157" s="53"/>
      <c r="FG157" s="52"/>
      <c r="FH157" s="53"/>
      <c r="FI157" s="52"/>
      <c r="FJ157" s="53"/>
      <c r="FK157" s="52"/>
      <c r="FL157" s="53"/>
      <c r="FM157" s="52"/>
      <c r="FN157" s="53"/>
      <c r="FO157" s="52"/>
      <c r="FP157" s="53"/>
      <c r="FQ157" s="52"/>
      <c r="FR157" s="53"/>
      <c r="FS157" s="52"/>
      <c r="FT157" s="53"/>
      <c r="FU157" s="52"/>
      <c r="FV157" s="53"/>
      <c r="FW157" s="52"/>
      <c r="FX157" s="53"/>
      <c r="FY157" s="52"/>
      <c r="FZ157" s="53"/>
      <c r="GA157" s="52"/>
      <c r="GB157" s="53"/>
      <c r="GC157" s="52"/>
      <c r="GD157" s="53"/>
      <c r="GE157" s="52"/>
      <c r="GF157" s="53"/>
      <c r="GG157" s="52"/>
      <c r="GH157" s="53"/>
      <c r="GI157" s="52"/>
      <c r="GJ157" s="53"/>
      <c r="GK157" s="52"/>
      <c r="GL157" s="53"/>
      <c r="GM157" s="52"/>
      <c r="GN157" s="53"/>
      <c r="GO157" s="52"/>
      <c r="GP157" s="53"/>
      <c r="GQ157" s="52"/>
      <c r="GR157" s="53"/>
      <c r="GS157" s="52"/>
      <c r="GT157" s="53"/>
      <c r="GU157" s="52"/>
      <c r="GV157" s="51" t="s">
        <v>24</v>
      </c>
      <c r="GW157" s="49" t="s">
        <v>23</v>
      </c>
      <c r="GX157" s="50" t="s">
        <v>24</v>
      </c>
      <c r="GY157" s="49" t="s">
        <v>23</v>
      </c>
      <c r="GZ157" s="50" t="s">
        <v>24</v>
      </c>
      <c r="HA157" s="49" t="s">
        <v>23</v>
      </c>
      <c r="HB157" s="50" t="s">
        <v>24</v>
      </c>
      <c r="HC157" s="49" t="s">
        <v>23</v>
      </c>
      <c r="HD157" s="50" t="s">
        <v>24</v>
      </c>
      <c r="HE157" s="49" t="s">
        <v>23</v>
      </c>
      <c r="HF157" s="50" t="s">
        <v>24</v>
      </c>
      <c r="HG157" s="49" t="s">
        <v>23</v>
      </c>
      <c r="HH157" s="50" t="s">
        <v>24</v>
      </c>
      <c r="HI157" s="49" t="s">
        <v>23</v>
      </c>
      <c r="HJ157" s="50" t="s">
        <v>24</v>
      </c>
      <c r="HK157" s="49" t="s">
        <v>23</v>
      </c>
      <c r="HL157" s="50" t="s">
        <v>24</v>
      </c>
      <c r="HM157" s="49" t="s">
        <v>23</v>
      </c>
      <c r="HN157" s="50" t="s">
        <v>24</v>
      </c>
      <c r="HO157" s="49" t="s">
        <v>23</v>
      </c>
      <c r="HP157" s="50" t="s">
        <v>24</v>
      </c>
      <c r="HQ157" s="49" t="s">
        <v>23</v>
      </c>
      <c r="HR157" s="50" t="s">
        <v>24</v>
      </c>
      <c r="HS157" s="49" t="s">
        <v>23</v>
      </c>
      <c r="HT157" s="50" t="s">
        <v>24</v>
      </c>
      <c r="HU157" s="49" t="s">
        <v>23</v>
      </c>
      <c r="HV157" s="50" t="s">
        <v>24</v>
      </c>
      <c r="HW157" s="49" t="s">
        <v>23</v>
      </c>
      <c r="HX157" s="50" t="s">
        <v>24</v>
      </c>
      <c r="HY157" s="49" t="s">
        <v>23</v>
      </c>
      <c r="HZ157" s="50" t="s">
        <v>24</v>
      </c>
      <c r="IA157" s="49" t="s">
        <v>23</v>
      </c>
      <c r="IB157" s="50" t="s">
        <v>24</v>
      </c>
      <c r="IC157" s="49" t="s">
        <v>23</v>
      </c>
      <c r="ID157" s="50" t="s">
        <v>24</v>
      </c>
      <c r="IE157" s="49" t="s">
        <v>23</v>
      </c>
      <c r="IF157" s="50" t="s">
        <v>24</v>
      </c>
      <c r="IG157" s="49" t="s">
        <v>23</v>
      </c>
      <c r="IH157" s="50" t="s">
        <v>24</v>
      </c>
      <c r="II157" s="49" t="s">
        <v>23</v>
      </c>
      <c r="IJ157" s="50" t="s">
        <v>24</v>
      </c>
      <c r="IK157" s="49" t="s">
        <v>23</v>
      </c>
      <c r="IL157" s="50" t="s">
        <v>24</v>
      </c>
      <c r="IM157" s="49" t="s">
        <v>23</v>
      </c>
      <c r="IN157" s="50" t="s">
        <v>24</v>
      </c>
      <c r="IO157" s="49" t="s">
        <v>23</v>
      </c>
      <c r="IP157" s="50" t="s">
        <v>24</v>
      </c>
      <c r="IQ157" s="49" t="s">
        <v>23</v>
      </c>
      <c r="IR157" s="50" t="s">
        <v>24</v>
      </c>
      <c r="IS157" s="49" t="s">
        <v>23</v>
      </c>
      <c r="IT157" s="50" t="s">
        <v>24</v>
      </c>
    </row>
    <row r="158" spans="1:254" ht="13.8" x14ac:dyDescent="0.25">
      <c r="A158" s="56" t="s">
        <v>23</v>
      </c>
      <c r="B158" s="57" t="s">
        <v>24</v>
      </c>
    </row>
    <row r="159" spans="1:254" x14ac:dyDescent="0.25">
      <c r="A159" s="37"/>
      <c r="B159" s="37"/>
    </row>
    <row r="160" spans="1:254" x14ac:dyDescent="0.25">
      <c r="A160" s="37"/>
      <c r="B160" s="37"/>
    </row>
    <row r="161" spans="1:2" x14ac:dyDescent="0.25">
      <c r="A161" s="37"/>
      <c r="B161" s="37"/>
    </row>
    <row r="162" spans="1:2" x14ac:dyDescent="0.25">
      <c r="A162" s="37"/>
      <c r="B162" s="37"/>
    </row>
    <row r="163" spans="1:2" x14ac:dyDescent="0.25">
      <c r="A163" s="37"/>
      <c r="B163" s="37"/>
    </row>
    <row r="164" spans="1:2" x14ac:dyDescent="0.25">
      <c r="A164" s="37"/>
      <c r="B164" s="37"/>
    </row>
    <row r="165" spans="1:2" x14ac:dyDescent="0.25">
      <c r="A165" s="37"/>
      <c r="B165" s="37"/>
    </row>
    <row r="166" spans="1:2" x14ac:dyDescent="0.25">
      <c r="A166" s="3"/>
      <c r="B166" s="3"/>
    </row>
    <row r="167" spans="1:2" x14ac:dyDescent="0.25">
      <c r="A167" s="3"/>
      <c r="B167" s="3"/>
    </row>
    <row r="168" spans="1:2" ht="13.8" x14ac:dyDescent="0.25">
      <c r="A168" s="61"/>
      <c r="B168" s="3"/>
    </row>
    <row r="169" spans="1:2" x14ac:dyDescent="0.25">
      <c r="A169" s="3"/>
      <c r="B169" s="3"/>
    </row>
  </sheetData>
  <mergeCells count="17">
    <mergeCell ref="A39:B39"/>
    <mergeCell ref="A119:B119"/>
    <mergeCell ref="A128:B128"/>
    <mergeCell ref="A8:B8"/>
    <mergeCell ref="A1:B1"/>
    <mergeCell ref="A16:B16"/>
    <mergeCell ref="A12:B12"/>
    <mergeCell ref="A64:B64"/>
    <mergeCell ref="A71:B71"/>
    <mergeCell ref="A146:B146"/>
    <mergeCell ref="A157:B157"/>
    <mergeCell ref="A78:B78"/>
    <mergeCell ref="A87:B87"/>
    <mergeCell ref="A96:B96"/>
    <mergeCell ref="A112:B112"/>
    <mergeCell ref="A105:B105"/>
    <mergeCell ref="A137:B137"/>
  </mergeCells>
  <pageMargins left="0.7" right="0.7" top="0.75" bottom="0.75" header="0.3" footer="0.3"/>
  <pageSetup paperSize="9" scale="61" orientation="landscape" r:id="rId1"/>
  <headerFooter>
    <oddHeader>&amp;C&amp;"Aptos,Grassetto"&amp;11UFFICIO AFFARI ISTITUZIONALI
ELEZIONI STUDENTI maggio 2025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2B14C-9D81-4512-A288-A5AE8D121852}">
  <sheetPr>
    <tabColor rgb="FFCC99FF"/>
    <pageSetUpPr fitToPage="1"/>
  </sheetPr>
  <dimension ref="A1:E62"/>
  <sheetViews>
    <sheetView workbookViewId="0">
      <selection activeCell="C65" sqref="C65"/>
    </sheetView>
  </sheetViews>
  <sheetFormatPr defaultRowHeight="13.2" x14ac:dyDescent="0.25"/>
  <cols>
    <col min="1" max="1" width="35.5546875" style="1" customWidth="1"/>
    <col min="2" max="2" width="33.109375" customWidth="1"/>
    <col min="3" max="3" width="18.77734375" customWidth="1"/>
    <col min="4" max="4" width="27.44140625" customWidth="1"/>
    <col min="5" max="5" width="28.21875" customWidth="1"/>
  </cols>
  <sheetData>
    <row r="1" spans="1:5" s="35" customFormat="1" ht="53.25" customHeight="1" x14ac:dyDescent="0.25">
      <c r="A1" s="192" t="s">
        <v>14</v>
      </c>
      <c r="B1" s="192"/>
      <c r="C1" s="192"/>
      <c r="D1" s="192"/>
      <c r="E1" s="193"/>
    </row>
    <row r="2" spans="1:5" ht="15.6" x14ac:dyDescent="0.3">
      <c r="A2" s="76" t="s">
        <v>0</v>
      </c>
      <c r="B2" s="76" t="s">
        <v>635</v>
      </c>
      <c r="C2" s="76" t="s">
        <v>1</v>
      </c>
      <c r="D2" s="34" t="s">
        <v>315</v>
      </c>
      <c r="E2" s="34" t="s">
        <v>316</v>
      </c>
    </row>
    <row r="3" spans="1:5" x14ac:dyDescent="0.25">
      <c r="A3" s="76"/>
      <c r="B3" s="33"/>
      <c r="C3" s="33"/>
      <c r="D3" s="33"/>
      <c r="E3" s="33"/>
    </row>
    <row r="4" spans="1:5" x14ac:dyDescent="0.25">
      <c r="A4" s="76" t="s">
        <v>51</v>
      </c>
      <c r="B4" s="33">
        <f>C4/87</f>
        <v>0.14942528735632185</v>
      </c>
      <c r="C4" s="33">
        <f>SUM(D4:W4)</f>
        <v>13</v>
      </c>
      <c r="D4" s="33">
        <v>4</v>
      </c>
      <c r="E4" s="33">
        <v>9</v>
      </c>
    </row>
    <row r="5" spans="1:5" x14ac:dyDescent="0.25">
      <c r="A5" s="76" t="s">
        <v>53</v>
      </c>
      <c r="B5" s="33">
        <f t="shared" ref="B5:B8" si="0">C5/87</f>
        <v>1.0229885057471264</v>
      </c>
      <c r="C5" s="33">
        <f>SUM(D5:W5)</f>
        <v>89</v>
      </c>
      <c r="D5" s="33">
        <v>32</v>
      </c>
      <c r="E5" s="33">
        <v>57</v>
      </c>
    </row>
    <row r="6" spans="1:5" x14ac:dyDescent="0.25">
      <c r="A6" s="76" t="s">
        <v>54</v>
      </c>
      <c r="B6" s="33">
        <f t="shared" si="0"/>
        <v>3.9540229885057472</v>
      </c>
      <c r="C6" s="33">
        <f>SUM(D6:W6)</f>
        <v>344</v>
      </c>
      <c r="D6" s="33">
        <v>172</v>
      </c>
      <c r="E6" s="33">
        <v>172</v>
      </c>
    </row>
    <row r="7" spans="1:5" x14ac:dyDescent="0.25">
      <c r="A7" s="76" t="s">
        <v>7</v>
      </c>
      <c r="B7" s="33">
        <f t="shared" si="0"/>
        <v>0.67816091954022983</v>
      </c>
      <c r="C7" s="33">
        <f>SUM(D7:W7)</f>
        <v>59</v>
      </c>
      <c r="D7" s="33">
        <v>42</v>
      </c>
      <c r="E7" s="33">
        <v>17</v>
      </c>
    </row>
    <row r="8" spans="1:5" x14ac:dyDescent="0.25">
      <c r="A8" s="76" t="s">
        <v>56</v>
      </c>
      <c r="B8" s="33">
        <f t="shared" si="0"/>
        <v>1.1954022988505748</v>
      </c>
      <c r="C8" s="33">
        <f>SUM(D8:W8)</f>
        <v>104</v>
      </c>
      <c r="D8" s="33">
        <v>62</v>
      </c>
      <c r="E8" s="33">
        <v>42</v>
      </c>
    </row>
    <row r="9" spans="1:5" x14ac:dyDescent="0.25">
      <c r="A9" s="76"/>
      <c r="B9" s="3"/>
      <c r="C9" s="60">
        <f>SUM(C1:C8)</f>
        <v>609</v>
      </c>
      <c r="D9" s="3"/>
      <c r="E9" s="3"/>
    </row>
    <row r="10" spans="1:5" x14ac:dyDescent="0.25">
      <c r="A10" s="76"/>
      <c r="B10" s="3"/>
      <c r="C10" s="3"/>
      <c r="D10" s="3"/>
      <c r="E10" s="3"/>
    </row>
    <row r="11" spans="1:5" ht="15.6" x14ac:dyDescent="0.3">
      <c r="A11" s="34" t="s">
        <v>0</v>
      </c>
      <c r="B11" s="9" t="s">
        <v>6</v>
      </c>
      <c r="C11" s="9" t="s">
        <v>1</v>
      </c>
      <c r="D11" s="9" t="s">
        <v>315</v>
      </c>
      <c r="E11" s="9" t="s">
        <v>316</v>
      </c>
    </row>
    <row r="12" spans="1:5" x14ac:dyDescent="0.25">
      <c r="A12" s="76"/>
      <c r="B12" s="3"/>
      <c r="C12" s="3"/>
      <c r="D12" s="3"/>
      <c r="E12" s="3"/>
    </row>
    <row r="13" spans="1:5" x14ac:dyDescent="0.25">
      <c r="A13" s="76" t="s">
        <v>51</v>
      </c>
      <c r="B13" s="3" t="s">
        <v>263</v>
      </c>
      <c r="C13" s="3">
        <f>SUM(D13:E13)</f>
        <v>1</v>
      </c>
      <c r="D13" s="3"/>
      <c r="E13" s="3">
        <v>1</v>
      </c>
    </row>
    <row r="14" spans="1:5" x14ac:dyDescent="0.25">
      <c r="A14" s="76" t="s">
        <v>51</v>
      </c>
      <c r="B14" s="3" t="s">
        <v>264</v>
      </c>
      <c r="C14" s="3">
        <f t="shared" ref="C14:C59" si="1">SUM(D14:E14)</f>
        <v>5</v>
      </c>
      <c r="D14" s="3">
        <v>1</v>
      </c>
      <c r="E14" s="3">
        <v>4</v>
      </c>
    </row>
    <row r="15" spans="1:5" x14ac:dyDescent="0.25">
      <c r="A15" s="76" t="s">
        <v>51</v>
      </c>
      <c r="B15" s="3" t="s">
        <v>265</v>
      </c>
      <c r="C15" s="3">
        <f t="shared" si="1"/>
        <v>8</v>
      </c>
      <c r="D15" s="3">
        <v>1</v>
      </c>
      <c r="E15" s="3">
        <v>7</v>
      </c>
    </row>
    <row r="16" spans="1:5" x14ac:dyDescent="0.25">
      <c r="A16" s="69" t="s">
        <v>53</v>
      </c>
      <c r="B16" s="70" t="s">
        <v>76</v>
      </c>
      <c r="C16" s="70">
        <f t="shared" si="1"/>
        <v>77</v>
      </c>
      <c r="D16" s="3">
        <v>25</v>
      </c>
      <c r="E16" s="3">
        <v>52</v>
      </c>
    </row>
    <row r="17" spans="1:5" x14ac:dyDescent="0.25">
      <c r="A17" s="76" t="s">
        <v>53</v>
      </c>
      <c r="B17" s="3" t="s">
        <v>150</v>
      </c>
      <c r="C17" s="3">
        <f t="shared" si="1"/>
        <v>75</v>
      </c>
      <c r="D17" s="3">
        <v>25</v>
      </c>
      <c r="E17" s="3">
        <v>50</v>
      </c>
    </row>
    <row r="18" spans="1:5" x14ac:dyDescent="0.25">
      <c r="A18" s="76" t="s">
        <v>53</v>
      </c>
      <c r="B18" s="3" t="s">
        <v>143</v>
      </c>
      <c r="C18" s="3">
        <f t="shared" si="1"/>
        <v>0</v>
      </c>
      <c r="D18" s="3"/>
      <c r="E18" s="3"/>
    </row>
    <row r="19" spans="1:5" x14ac:dyDescent="0.25">
      <c r="A19" s="76" t="s">
        <v>53</v>
      </c>
      <c r="B19" s="3" t="s">
        <v>266</v>
      </c>
      <c r="C19" s="3">
        <f t="shared" si="1"/>
        <v>0</v>
      </c>
      <c r="D19" s="3"/>
      <c r="E19" s="3"/>
    </row>
    <row r="20" spans="1:5" x14ac:dyDescent="0.25">
      <c r="A20" s="76" t="s">
        <v>53</v>
      </c>
      <c r="B20" s="3" t="s">
        <v>267</v>
      </c>
      <c r="C20" s="3">
        <f t="shared" si="1"/>
        <v>0</v>
      </c>
      <c r="D20" s="3"/>
      <c r="E20" s="3"/>
    </row>
    <row r="21" spans="1:5" x14ac:dyDescent="0.25">
      <c r="A21" s="76" t="s">
        <v>53</v>
      </c>
      <c r="B21" s="3" t="s">
        <v>268</v>
      </c>
      <c r="C21" s="3">
        <f t="shared" si="1"/>
        <v>0</v>
      </c>
      <c r="D21" s="3"/>
      <c r="E21" s="3"/>
    </row>
    <row r="22" spans="1:5" x14ac:dyDescent="0.25">
      <c r="A22" s="76" t="s">
        <v>53</v>
      </c>
      <c r="B22" s="3" t="s">
        <v>269</v>
      </c>
      <c r="C22" s="3">
        <f t="shared" si="1"/>
        <v>0</v>
      </c>
      <c r="D22" s="3"/>
      <c r="E22" s="3"/>
    </row>
    <row r="23" spans="1:5" x14ac:dyDescent="0.25">
      <c r="A23" s="76" t="s">
        <v>53</v>
      </c>
      <c r="B23" s="3" t="s">
        <v>270</v>
      </c>
      <c r="C23" s="3">
        <f t="shared" si="1"/>
        <v>0</v>
      </c>
      <c r="D23" s="3"/>
      <c r="E23" s="3"/>
    </row>
    <row r="24" spans="1:5" x14ac:dyDescent="0.25">
      <c r="A24" s="76" t="s">
        <v>53</v>
      </c>
      <c r="B24" s="3" t="s">
        <v>271</v>
      </c>
      <c r="C24" s="3">
        <f t="shared" si="1"/>
        <v>0</v>
      </c>
      <c r="D24" s="3"/>
      <c r="E24" s="3"/>
    </row>
    <row r="25" spans="1:5" x14ac:dyDescent="0.25">
      <c r="A25" s="76" t="s">
        <v>53</v>
      </c>
      <c r="B25" s="3" t="s">
        <v>272</v>
      </c>
      <c r="C25" s="3">
        <f t="shared" si="1"/>
        <v>0</v>
      </c>
      <c r="D25" s="3"/>
      <c r="E25" s="3"/>
    </row>
    <row r="26" spans="1:5" x14ac:dyDescent="0.25">
      <c r="A26" s="76" t="s">
        <v>53</v>
      </c>
      <c r="B26" s="3" t="s">
        <v>273</v>
      </c>
      <c r="C26" s="3">
        <f t="shared" si="1"/>
        <v>0</v>
      </c>
      <c r="D26" s="3"/>
      <c r="E26" s="3"/>
    </row>
    <row r="27" spans="1:5" x14ac:dyDescent="0.25">
      <c r="A27" s="69" t="s">
        <v>54</v>
      </c>
      <c r="B27" s="70" t="s">
        <v>187</v>
      </c>
      <c r="C27" s="70">
        <f t="shared" si="1"/>
        <v>173</v>
      </c>
      <c r="D27" s="3">
        <v>95</v>
      </c>
      <c r="E27" s="3">
        <v>78</v>
      </c>
    </row>
    <row r="28" spans="1:5" x14ac:dyDescent="0.25">
      <c r="A28" s="69" t="s">
        <v>54</v>
      </c>
      <c r="B28" s="70" t="s">
        <v>274</v>
      </c>
      <c r="C28" s="70">
        <f t="shared" si="1"/>
        <v>117</v>
      </c>
      <c r="D28" s="3">
        <v>60</v>
      </c>
      <c r="E28" s="3">
        <v>57</v>
      </c>
    </row>
    <row r="29" spans="1:5" x14ac:dyDescent="0.25">
      <c r="A29" s="69" t="s">
        <v>54</v>
      </c>
      <c r="B29" s="70" t="s">
        <v>170</v>
      </c>
      <c r="C29" s="70">
        <f t="shared" si="1"/>
        <v>83</v>
      </c>
      <c r="D29" s="3">
        <v>42</v>
      </c>
      <c r="E29" s="3">
        <v>41</v>
      </c>
    </row>
    <row r="30" spans="1:5" x14ac:dyDescent="0.25">
      <c r="A30" s="69" t="s">
        <v>54</v>
      </c>
      <c r="B30" s="70" t="s">
        <v>275</v>
      </c>
      <c r="C30" s="70">
        <f t="shared" si="1"/>
        <v>56</v>
      </c>
      <c r="D30" s="3">
        <v>16</v>
      </c>
      <c r="E30" s="3">
        <v>40</v>
      </c>
    </row>
    <row r="31" spans="1:5" x14ac:dyDescent="0.25">
      <c r="A31" s="76" t="s">
        <v>54</v>
      </c>
      <c r="B31" s="3" t="s">
        <v>276</v>
      </c>
      <c r="C31" s="3">
        <f t="shared" si="1"/>
        <v>41</v>
      </c>
      <c r="D31" s="3">
        <v>8</v>
      </c>
      <c r="E31" s="3">
        <v>33</v>
      </c>
    </row>
    <row r="32" spans="1:5" x14ac:dyDescent="0.25">
      <c r="A32" s="76" t="s">
        <v>54</v>
      </c>
      <c r="B32" s="3" t="s">
        <v>277</v>
      </c>
      <c r="C32" s="3">
        <f t="shared" si="1"/>
        <v>0</v>
      </c>
      <c r="D32" s="3"/>
      <c r="E32" s="3"/>
    </row>
    <row r="33" spans="1:5" x14ac:dyDescent="0.25">
      <c r="A33" s="76" t="s">
        <v>54</v>
      </c>
      <c r="B33" s="3" t="s">
        <v>278</v>
      </c>
      <c r="C33" s="3">
        <f t="shared" si="1"/>
        <v>46</v>
      </c>
      <c r="D33" s="3">
        <v>27</v>
      </c>
      <c r="E33" s="3">
        <v>19</v>
      </c>
    </row>
    <row r="34" spans="1:5" x14ac:dyDescent="0.25">
      <c r="A34" s="76" t="s">
        <v>54</v>
      </c>
      <c r="B34" s="3" t="s">
        <v>279</v>
      </c>
      <c r="C34" s="3">
        <f t="shared" si="1"/>
        <v>0</v>
      </c>
      <c r="D34" s="3"/>
      <c r="E34" s="3"/>
    </row>
    <row r="35" spans="1:5" x14ac:dyDescent="0.25">
      <c r="A35" s="76" t="s">
        <v>54</v>
      </c>
      <c r="B35" s="3" t="s">
        <v>166</v>
      </c>
      <c r="C35" s="3">
        <f t="shared" si="1"/>
        <v>1</v>
      </c>
      <c r="D35" s="3"/>
      <c r="E35" s="3">
        <v>1</v>
      </c>
    </row>
    <row r="36" spans="1:5" x14ac:dyDescent="0.25">
      <c r="A36" s="76" t="s">
        <v>54</v>
      </c>
      <c r="B36" s="3" t="s">
        <v>280</v>
      </c>
      <c r="C36" s="3">
        <f t="shared" si="1"/>
        <v>0</v>
      </c>
      <c r="D36" s="3"/>
      <c r="E36" s="3"/>
    </row>
    <row r="37" spans="1:5" x14ac:dyDescent="0.25">
      <c r="A37" s="76" t="s">
        <v>54</v>
      </c>
      <c r="B37" s="3" t="s">
        <v>281</v>
      </c>
      <c r="C37" s="3">
        <f t="shared" si="1"/>
        <v>1</v>
      </c>
      <c r="D37" s="3"/>
      <c r="E37" s="3">
        <v>1</v>
      </c>
    </row>
    <row r="38" spans="1:5" x14ac:dyDescent="0.25">
      <c r="A38" s="76" t="s">
        <v>54</v>
      </c>
      <c r="B38" s="3" t="s">
        <v>282</v>
      </c>
      <c r="C38" s="3">
        <f t="shared" si="1"/>
        <v>3</v>
      </c>
      <c r="D38" s="3"/>
      <c r="E38" s="3">
        <v>3</v>
      </c>
    </row>
    <row r="39" spans="1:5" x14ac:dyDescent="0.25">
      <c r="A39" s="76" t="s">
        <v>54</v>
      </c>
      <c r="B39" s="3" t="s">
        <v>283</v>
      </c>
      <c r="C39" s="3">
        <f t="shared" si="1"/>
        <v>0</v>
      </c>
      <c r="D39" s="3"/>
      <c r="E39" s="3"/>
    </row>
    <row r="40" spans="1:5" x14ac:dyDescent="0.25">
      <c r="A40" s="76" t="s">
        <v>54</v>
      </c>
      <c r="B40" s="3" t="s">
        <v>284</v>
      </c>
      <c r="C40" s="3">
        <f t="shared" si="1"/>
        <v>0</v>
      </c>
      <c r="D40" s="3"/>
      <c r="E40" s="3"/>
    </row>
    <row r="41" spans="1:5" x14ac:dyDescent="0.25">
      <c r="A41" s="76" t="s">
        <v>54</v>
      </c>
      <c r="B41" s="3" t="s">
        <v>98</v>
      </c>
      <c r="C41" s="3">
        <f t="shared" si="1"/>
        <v>0</v>
      </c>
      <c r="D41" s="3"/>
      <c r="E41" s="3"/>
    </row>
    <row r="42" spans="1:5" x14ac:dyDescent="0.25">
      <c r="A42" s="69" t="s">
        <v>7</v>
      </c>
      <c r="B42" s="70" t="s">
        <v>86</v>
      </c>
      <c r="C42" s="70">
        <f t="shared" si="1"/>
        <v>46</v>
      </c>
      <c r="D42" s="3">
        <v>32</v>
      </c>
      <c r="E42" s="3">
        <v>14</v>
      </c>
    </row>
    <row r="43" spans="1:5" x14ac:dyDescent="0.25">
      <c r="A43" s="76" t="s">
        <v>7</v>
      </c>
      <c r="B43" s="3" t="s">
        <v>285</v>
      </c>
      <c r="C43" s="3">
        <f t="shared" si="1"/>
        <v>5</v>
      </c>
      <c r="D43" s="3">
        <v>3</v>
      </c>
      <c r="E43" s="3">
        <v>2</v>
      </c>
    </row>
    <row r="44" spans="1:5" x14ac:dyDescent="0.25">
      <c r="A44" s="76" t="s">
        <v>7</v>
      </c>
      <c r="B44" s="3" t="s">
        <v>286</v>
      </c>
      <c r="C44" s="3">
        <f t="shared" si="1"/>
        <v>0</v>
      </c>
      <c r="D44" s="3"/>
      <c r="E44" s="3"/>
    </row>
    <row r="45" spans="1:5" x14ac:dyDescent="0.25">
      <c r="A45" s="76" t="s">
        <v>7</v>
      </c>
      <c r="B45" s="3" t="s">
        <v>287</v>
      </c>
      <c r="C45" s="3">
        <f t="shared" si="1"/>
        <v>8</v>
      </c>
      <c r="D45" s="3">
        <v>1</v>
      </c>
      <c r="E45" s="3">
        <v>7</v>
      </c>
    </row>
    <row r="46" spans="1:5" x14ac:dyDescent="0.25">
      <c r="A46" s="76" t="s">
        <v>7</v>
      </c>
      <c r="B46" s="3" t="s">
        <v>288</v>
      </c>
      <c r="C46" s="3">
        <f t="shared" si="1"/>
        <v>16</v>
      </c>
      <c r="D46" s="3">
        <v>12</v>
      </c>
      <c r="E46" s="3">
        <v>4</v>
      </c>
    </row>
    <row r="47" spans="1:5" x14ac:dyDescent="0.25">
      <c r="A47" s="76" t="s">
        <v>7</v>
      </c>
      <c r="B47" s="3" t="s">
        <v>289</v>
      </c>
      <c r="C47" s="3">
        <f t="shared" si="1"/>
        <v>0</v>
      </c>
      <c r="D47" s="3"/>
      <c r="E47" s="3"/>
    </row>
    <row r="48" spans="1:5" x14ac:dyDescent="0.25">
      <c r="A48" s="76" t="s">
        <v>7</v>
      </c>
      <c r="B48" s="3" t="s">
        <v>290</v>
      </c>
      <c r="C48" s="3">
        <f t="shared" si="1"/>
        <v>2</v>
      </c>
      <c r="D48" s="3">
        <v>2</v>
      </c>
      <c r="E48" s="3"/>
    </row>
    <row r="49" spans="1:5" x14ac:dyDescent="0.25">
      <c r="A49" s="76" t="s">
        <v>56</v>
      </c>
      <c r="B49" s="3" t="s">
        <v>229</v>
      </c>
      <c r="C49" s="3">
        <f t="shared" si="1"/>
        <v>1</v>
      </c>
      <c r="D49" s="3"/>
      <c r="E49" s="3">
        <v>1</v>
      </c>
    </row>
    <row r="50" spans="1:5" x14ac:dyDescent="0.25">
      <c r="A50" s="69" t="s">
        <v>56</v>
      </c>
      <c r="B50" s="70" t="s">
        <v>291</v>
      </c>
      <c r="C50" s="70">
        <f t="shared" si="1"/>
        <v>88</v>
      </c>
      <c r="D50" s="3">
        <v>54</v>
      </c>
      <c r="E50" s="3">
        <v>34</v>
      </c>
    </row>
    <row r="51" spans="1:5" x14ac:dyDescent="0.25">
      <c r="A51" s="76" t="s">
        <v>56</v>
      </c>
      <c r="B51" s="3" t="s">
        <v>214</v>
      </c>
      <c r="C51" s="3">
        <f t="shared" si="1"/>
        <v>61</v>
      </c>
      <c r="D51" s="3">
        <v>33</v>
      </c>
      <c r="E51" s="3">
        <v>28</v>
      </c>
    </row>
    <row r="52" spans="1:5" x14ac:dyDescent="0.25">
      <c r="A52" s="76" t="s">
        <v>56</v>
      </c>
      <c r="B52" s="3" t="s">
        <v>224</v>
      </c>
      <c r="C52" s="3">
        <f t="shared" si="1"/>
        <v>0</v>
      </c>
      <c r="D52" s="3"/>
      <c r="E52" s="3"/>
    </row>
    <row r="53" spans="1:5" x14ac:dyDescent="0.25">
      <c r="A53" s="76" t="s">
        <v>56</v>
      </c>
      <c r="B53" s="3" t="s">
        <v>292</v>
      </c>
      <c r="C53" s="3">
        <f t="shared" si="1"/>
        <v>0</v>
      </c>
      <c r="D53" s="3"/>
      <c r="E53" s="3"/>
    </row>
    <row r="54" spans="1:5" x14ac:dyDescent="0.25">
      <c r="A54" s="76" t="s">
        <v>56</v>
      </c>
      <c r="B54" s="3" t="s">
        <v>293</v>
      </c>
      <c r="C54" s="3">
        <f t="shared" si="1"/>
        <v>0</v>
      </c>
      <c r="D54" s="3"/>
      <c r="E54" s="3"/>
    </row>
    <row r="55" spans="1:5" x14ac:dyDescent="0.25">
      <c r="A55" s="76" t="s">
        <v>56</v>
      </c>
      <c r="B55" s="3" t="s">
        <v>294</v>
      </c>
      <c r="C55" s="3">
        <f t="shared" si="1"/>
        <v>0</v>
      </c>
      <c r="D55" s="3"/>
      <c r="E55" s="3"/>
    </row>
    <row r="56" spans="1:5" x14ac:dyDescent="0.25">
      <c r="A56" s="76" t="s">
        <v>56</v>
      </c>
      <c r="B56" s="3" t="s">
        <v>295</v>
      </c>
      <c r="C56" s="3">
        <f t="shared" si="1"/>
        <v>0</v>
      </c>
      <c r="D56" s="3"/>
      <c r="E56" s="3"/>
    </row>
    <row r="57" spans="1:5" x14ac:dyDescent="0.25">
      <c r="A57" s="76" t="s">
        <v>56</v>
      </c>
      <c r="B57" s="3" t="s">
        <v>296</v>
      </c>
      <c r="C57" s="3">
        <f t="shared" si="1"/>
        <v>1</v>
      </c>
      <c r="D57" s="3">
        <v>1</v>
      </c>
      <c r="E57" s="3"/>
    </row>
    <row r="58" spans="1:5" x14ac:dyDescent="0.25">
      <c r="A58" s="76" t="s">
        <v>56</v>
      </c>
      <c r="B58" s="3" t="s">
        <v>297</v>
      </c>
      <c r="C58" s="3">
        <f t="shared" si="1"/>
        <v>0</v>
      </c>
      <c r="D58" s="3"/>
      <c r="E58" s="3"/>
    </row>
    <row r="59" spans="1:5" x14ac:dyDescent="0.25">
      <c r="A59" s="76" t="s">
        <v>56</v>
      </c>
      <c r="B59" s="3" t="s">
        <v>298</v>
      </c>
      <c r="C59" s="3">
        <f t="shared" si="1"/>
        <v>2</v>
      </c>
      <c r="D59" s="3">
        <v>2</v>
      </c>
      <c r="E59" s="3"/>
    </row>
    <row r="62" spans="1:5" x14ac:dyDescent="0.25">
      <c r="A62" s="179"/>
      <c r="B62" s="179"/>
    </row>
  </sheetData>
  <mergeCells count="2">
    <mergeCell ref="A1:E1"/>
    <mergeCell ref="A62:B62"/>
  </mergeCells>
  <pageMargins left="0.7" right="0.7" top="0.75" bottom="0.75" header="0.3" footer="0.3"/>
  <pageSetup paperSize="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3CCFB-8425-4BE6-83EE-E3B2A368D15C}">
  <sheetPr>
    <tabColor rgb="FFFFCCFF"/>
    <pageSetUpPr fitToPage="1"/>
  </sheetPr>
  <dimension ref="A1:E97"/>
  <sheetViews>
    <sheetView zoomScaleNormal="100" workbookViewId="0">
      <selection activeCell="B17" sqref="B17"/>
    </sheetView>
  </sheetViews>
  <sheetFormatPr defaultRowHeight="13.2" x14ac:dyDescent="0.25"/>
  <cols>
    <col min="1" max="1" width="37.5546875" style="1" bestFit="1" customWidth="1"/>
    <col min="2" max="2" width="33.5546875" customWidth="1"/>
    <col min="3" max="3" width="11.77734375" bestFit="1" customWidth="1"/>
    <col min="4" max="4" width="32.33203125" customWidth="1"/>
    <col min="5" max="5" width="34.5546875" customWidth="1"/>
  </cols>
  <sheetData>
    <row r="1" spans="1:5" s="35" customFormat="1" ht="53.25" customHeight="1" x14ac:dyDescent="0.25">
      <c r="A1" s="194" t="s">
        <v>652</v>
      </c>
      <c r="B1" s="195"/>
      <c r="C1" s="195"/>
      <c r="D1" s="195"/>
      <c r="E1" s="196"/>
    </row>
    <row r="2" spans="1:5" s="10" customFormat="1" ht="15.6" x14ac:dyDescent="0.3">
      <c r="A2" s="44" t="s">
        <v>0</v>
      </c>
      <c r="B2" s="44" t="s">
        <v>636</v>
      </c>
      <c r="C2" s="44" t="s">
        <v>1</v>
      </c>
      <c r="D2" s="44" t="s">
        <v>653</v>
      </c>
      <c r="E2" s="44" t="s">
        <v>654</v>
      </c>
    </row>
    <row r="3" spans="1:5" x14ac:dyDescent="0.25">
      <c r="A3" s="96"/>
      <c r="B3" s="43"/>
      <c r="C3" s="43"/>
      <c r="D3" s="43"/>
      <c r="E3" s="43"/>
    </row>
    <row r="4" spans="1:5" x14ac:dyDescent="0.25">
      <c r="A4" s="96" t="s">
        <v>51</v>
      </c>
      <c r="B4" s="43">
        <f>C4/64</f>
        <v>4.3125</v>
      </c>
      <c r="C4" s="43">
        <f t="shared" ref="C4:C11" si="0">SUM(D4:W4)</f>
        <v>276</v>
      </c>
      <c r="D4" s="43">
        <v>104</v>
      </c>
      <c r="E4" s="43">
        <v>172</v>
      </c>
    </row>
    <row r="5" spans="1:5" x14ac:dyDescent="0.25">
      <c r="A5" s="96" t="s">
        <v>52</v>
      </c>
      <c r="B5" s="43">
        <f t="shared" ref="B5:B11" si="1">C5/64</f>
        <v>0.796875</v>
      </c>
      <c r="C5" s="43">
        <f t="shared" si="0"/>
        <v>51</v>
      </c>
      <c r="D5" s="43">
        <v>12</v>
      </c>
      <c r="E5" s="43">
        <v>39</v>
      </c>
    </row>
    <row r="6" spans="1:5" x14ac:dyDescent="0.25">
      <c r="A6" s="96" t="s">
        <v>53</v>
      </c>
      <c r="B6" s="43">
        <f t="shared" si="1"/>
        <v>0.109375</v>
      </c>
      <c r="C6" s="43">
        <f t="shared" si="0"/>
        <v>7</v>
      </c>
      <c r="D6" s="43">
        <v>6</v>
      </c>
      <c r="E6" s="43">
        <v>1</v>
      </c>
    </row>
    <row r="7" spans="1:5" x14ac:dyDescent="0.25">
      <c r="A7" s="96" t="s">
        <v>54</v>
      </c>
      <c r="B7" s="43">
        <f t="shared" si="1"/>
        <v>0.6875</v>
      </c>
      <c r="C7" s="43">
        <f t="shared" si="0"/>
        <v>44</v>
      </c>
      <c r="D7" s="43">
        <v>26</v>
      </c>
      <c r="E7" s="43">
        <v>18</v>
      </c>
    </row>
    <row r="8" spans="1:5" x14ac:dyDescent="0.25">
      <c r="A8" s="96" t="s">
        <v>55</v>
      </c>
      <c r="B8" s="43">
        <f t="shared" si="1"/>
        <v>0.46875</v>
      </c>
      <c r="C8" s="43">
        <f t="shared" si="0"/>
        <v>30</v>
      </c>
      <c r="D8" s="43">
        <v>16</v>
      </c>
      <c r="E8" s="43">
        <v>14</v>
      </c>
    </row>
    <row r="9" spans="1:5" x14ac:dyDescent="0.25">
      <c r="A9" s="96" t="s">
        <v>7</v>
      </c>
      <c r="B9" s="43">
        <f t="shared" si="1"/>
        <v>0.109375</v>
      </c>
      <c r="C9" s="43">
        <f t="shared" si="0"/>
        <v>7</v>
      </c>
      <c r="D9" s="43">
        <v>6</v>
      </c>
      <c r="E9" s="43">
        <v>1</v>
      </c>
    </row>
    <row r="10" spans="1:5" x14ac:dyDescent="0.25">
      <c r="A10" s="96" t="s">
        <v>60</v>
      </c>
      <c r="B10" s="43">
        <f t="shared" si="1"/>
        <v>0.421875</v>
      </c>
      <c r="C10" s="43">
        <f t="shared" si="0"/>
        <v>27</v>
      </c>
      <c r="D10" s="43"/>
      <c r="E10" s="43">
        <v>27</v>
      </c>
    </row>
    <row r="11" spans="1:5" x14ac:dyDescent="0.25">
      <c r="A11" s="96" t="s">
        <v>56</v>
      </c>
      <c r="B11" s="43">
        <f t="shared" si="1"/>
        <v>2.125</v>
      </c>
      <c r="C11" s="43">
        <f t="shared" si="0"/>
        <v>136</v>
      </c>
      <c r="D11" s="43">
        <v>136</v>
      </c>
      <c r="E11" s="43"/>
    </row>
    <row r="12" spans="1:5" x14ac:dyDescent="0.25">
      <c r="A12" s="96"/>
      <c r="B12" s="3"/>
      <c r="C12" s="60">
        <f>SUM(C4:C11)</f>
        <v>578</v>
      </c>
      <c r="D12" s="3"/>
      <c r="E12" s="3"/>
    </row>
    <row r="13" spans="1:5" s="10" customFormat="1" ht="15.6" x14ac:dyDescent="0.3">
      <c r="A13" s="44" t="s">
        <v>0</v>
      </c>
      <c r="B13" s="9" t="s">
        <v>6</v>
      </c>
      <c r="C13" s="9" t="s">
        <v>1</v>
      </c>
      <c r="D13" s="9" t="s">
        <v>653</v>
      </c>
      <c r="E13" s="9" t="s">
        <v>654</v>
      </c>
    </row>
    <row r="14" spans="1:5" x14ac:dyDescent="0.25">
      <c r="A14" s="96"/>
      <c r="B14" s="3"/>
      <c r="C14" s="3"/>
      <c r="D14" s="3"/>
      <c r="E14" s="3"/>
    </row>
    <row r="15" spans="1:5" x14ac:dyDescent="0.25">
      <c r="A15" s="96" t="s">
        <v>51</v>
      </c>
      <c r="B15" s="3" t="s">
        <v>108</v>
      </c>
      <c r="C15" s="3">
        <f>SUM(D15:E15)</f>
        <v>3</v>
      </c>
      <c r="D15" s="3">
        <v>2</v>
      </c>
      <c r="E15" s="3">
        <v>1</v>
      </c>
    </row>
    <row r="16" spans="1:5" x14ac:dyDescent="0.25">
      <c r="A16" s="96" t="s">
        <v>51</v>
      </c>
      <c r="B16" s="3" t="s">
        <v>317</v>
      </c>
      <c r="C16" s="3">
        <f t="shared" ref="C16:C79" si="2">SUM(D16:E16)</f>
        <v>0</v>
      </c>
      <c r="D16" s="3"/>
      <c r="E16" s="3"/>
    </row>
    <row r="17" spans="1:5" x14ac:dyDescent="0.25">
      <c r="A17" s="69" t="s">
        <v>51</v>
      </c>
      <c r="B17" s="113" t="s">
        <v>117</v>
      </c>
      <c r="C17" s="70">
        <f t="shared" si="2"/>
        <v>144</v>
      </c>
      <c r="D17" s="3">
        <v>2</v>
      </c>
      <c r="E17" s="3">
        <v>142</v>
      </c>
    </row>
    <row r="18" spans="1:5" x14ac:dyDescent="0.25">
      <c r="A18" s="96" t="s">
        <v>51</v>
      </c>
      <c r="B18" s="3" t="s">
        <v>318</v>
      </c>
      <c r="C18" s="3">
        <f t="shared" si="2"/>
        <v>14</v>
      </c>
      <c r="D18" s="3">
        <v>14</v>
      </c>
      <c r="E18" s="3"/>
    </row>
    <row r="19" spans="1:5" x14ac:dyDescent="0.25">
      <c r="A19" s="96" t="s">
        <v>51</v>
      </c>
      <c r="B19" s="3" t="s">
        <v>118</v>
      </c>
      <c r="C19" s="3">
        <f t="shared" si="2"/>
        <v>9</v>
      </c>
      <c r="D19" s="3">
        <v>7</v>
      </c>
      <c r="E19" s="3">
        <v>2</v>
      </c>
    </row>
    <row r="20" spans="1:5" x14ac:dyDescent="0.25">
      <c r="A20" s="96" t="s">
        <v>51</v>
      </c>
      <c r="B20" s="37" t="s">
        <v>646</v>
      </c>
      <c r="C20" s="3">
        <f t="shared" si="2"/>
        <v>15</v>
      </c>
      <c r="D20" s="3">
        <v>15</v>
      </c>
      <c r="E20" s="3"/>
    </row>
    <row r="21" spans="1:5" x14ac:dyDescent="0.25">
      <c r="A21" s="96" t="s">
        <v>51</v>
      </c>
      <c r="B21" s="3" t="s">
        <v>319</v>
      </c>
      <c r="C21" s="3">
        <f t="shared" si="2"/>
        <v>0</v>
      </c>
      <c r="D21" s="3"/>
      <c r="E21" s="3"/>
    </row>
    <row r="22" spans="1:5" x14ac:dyDescent="0.25">
      <c r="A22" s="69" t="s">
        <v>51</v>
      </c>
      <c r="B22" s="70" t="s">
        <v>114</v>
      </c>
      <c r="C22" s="70">
        <f t="shared" si="2"/>
        <v>130</v>
      </c>
      <c r="D22" s="3">
        <v>36</v>
      </c>
      <c r="E22" s="3">
        <v>94</v>
      </c>
    </row>
    <row r="23" spans="1:5" x14ac:dyDescent="0.25">
      <c r="A23" s="69" t="s">
        <v>51</v>
      </c>
      <c r="B23" s="70" t="s">
        <v>68</v>
      </c>
      <c r="C23" s="70">
        <f t="shared" si="2"/>
        <v>114</v>
      </c>
      <c r="D23" s="3">
        <v>83</v>
      </c>
      <c r="E23" s="3">
        <v>31</v>
      </c>
    </row>
    <row r="24" spans="1:5" x14ac:dyDescent="0.25">
      <c r="A24" s="96" t="s">
        <v>51</v>
      </c>
      <c r="B24" s="3" t="s">
        <v>320</v>
      </c>
      <c r="C24" s="3">
        <f t="shared" si="2"/>
        <v>1</v>
      </c>
      <c r="D24" s="3"/>
      <c r="E24" s="3">
        <v>1</v>
      </c>
    </row>
    <row r="25" spans="1:5" x14ac:dyDescent="0.25">
      <c r="A25" s="69" t="s">
        <v>51</v>
      </c>
      <c r="B25" s="75" t="s">
        <v>647</v>
      </c>
      <c r="C25" s="70">
        <f t="shared" si="2"/>
        <v>15</v>
      </c>
      <c r="D25" s="3"/>
      <c r="E25" s="3">
        <v>15</v>
      </c>
    </row>
    <row r="26" spans="1:5" x14ac:dyDescent="0.25">
      <c r="A26" s="96" t="s">
        <v>51</v>
      </c>
      <c r="B26" s="3" t="s">
        <v>321</v>
      </c>
      <c r="C26" s="3">
        <f t="shared" si="2"/>
        <v>0</v>
      </c>
      <c r="D26" s="3"/>
      <c r="E26" s="3"/>
    </row>
    <row r="27" spans="1:5" x14ac:dyDescent="0.25">
      <c r="A27" s="96" t="s">
        <v>51</v>
      </c>
      <c r="B27" s="3" t="s">
        <v>322</v>
      </c>
      <c r="C27" s="3">
        <f t="shared" si="2"/>
        <v>0</v>
      </c>
      <c r="D27" s="3"/>
      <c r="E27" s="3"/>
    </row>
    <row r="28" spans="1:5" x14ac:dyDescent="0.25">
      <c r="A28" s="96" t="s">
        <v>51</v>
      </c>
      <c r="B28" s="3" t="s">
        <v>323</v>
      </c>
      <c r="C28" s="3">
        <f t="shared" si="2"/>
        <v>0</v>
      </c>
      <c r="D28" s="3"/>
      <c r="E28" s="3"/>
    </row>
    <row r="29" spans="1:5" x14ac:dyDescent="0.25">
      <c r="A29" s="96" t="s">
        <v>51</v>
      </c>
      <c r="B29" s="3" t="s">
        <v>324</v>
      </c>
      <c r="C29" s="3">
        <f t="shared" si="2"/>
        <v>0</v>
      </c>
      <c r="D29" s="3"/>
      <c r="E29" s="3"/>
    </row>
    <row r="30" spans="1:5" x14ac:dyDescent="0.25">
      <c r="A30" s="96" t="s">
        <v>51</v>
      </c>
      <c r="B30" s="3" t="s">
        <v>325</v>
      </c>
      <c r="C30" s="3">
        <f t="shared" si="2"/>
        <v>0</v>
      </c>
      <c r="D30" s="3"/>
      <c r="E30" s="3"/>
    </row>
    <row r="31" spans="1:5" x14ac:dyDescent="0.25">
      <c r="A31" s="96" t="s">
        <v>51</v>
      </c>
      <c r="B31" s="3" t="s">
        <v>120</v>
      </c>
      <c r="C31" s="3">
        <f t="shared" si="2"/>
        <v>0</v>
      </c>
      <c r="D31" s="3"/>
      <c r="E31" s="3"/>
    </row>
    <row r="32" spans="1:5" x14ac:dyDescent="0.25">
      <c r="A32" s="96" t="s">
        <v>51</v>
      </c>
      <c r="B32" s="3" t="s">
        <v>119</v>
      </c>
      <c r="C32" s="3">
        <f t="shared" si="2"/>
        <v>0</v>
      </c>
      <c r="D32" s="3"/>
      <c r="E32" s="3"/>
    </row>
    <row r="33" spans="1:5" x14ac:dyDescent="0.25">
      <c r="A33" s="96" t="s">
        <v>51</v>
      </c>
      <c r="B33" s="3" t="s">
        <v>326</v>
      </c>
      <c r="C33" s="3">
        <f t="shared" si="2"/>
        <v>0</v>
      </c>
      <c r="D33" s="3"/>
      <c r="E33" s="3"/>
    </row>
    <row r="34" spans="1:5" x14ac:dyDescent="0.25">
      <c r="A34" s="96" t="s">
        <v>51</v>
      </c>
      <c r="B34" s="3" t="s">
        <v>327</v>
      </c>
      <c r="C34" s="3">
        <f t="shared" si="2"/>
        <v>0</v>
      </c>
      <c r="D34" s="3"/>
      <c r="E34" s="3"/>
    </row>
    <row r="35" spans="1:5" x14ac:dyDescent="0.25">
      <c r="A35" s="96" t="s">
        <v>51</v>
      </c>
      <c r="B35" s="3" t="s">
        <v>328</v>
      </c>
      <c r="C35" s="3">
        <f t="shared" si="2"/>
        <v>0</v>
      </c>
      <c r="D35" s="3"/>
      <c r="E35" s="3"/>
    </row>
    <row r="36" spans="1:5" x14ac:dyDescent="0.25">
      <c r="A36" s="96" t="s">
        <v>51</v>
      </c>
      <c r="B36" s="3" t="s">
        <v>329</v>
      </c>
      <c r="C36" s="3">
        <f t="shared" si="2"/>
        <v>0</v>
      </c>
      <c r="D36" s="3"/>
      <c r="E36" s="3"/>
    </row>
    <row r="37" spans="1:5" x14ac:dyDescent="0.25">
      <c r="A37" s="96" t="s">
        <v>51</v>
      </c>
      <c r="B37" s="3" t="s">
        <v>330</v>
      </c>
      <c r="C37" s="3">
        <f t="shared" si="2"/>
        <v>0</v>
      </c>
      <c r="D37" s="3"/>
      <c r="E37" s="3"/>
    </row>
    <row r="38" spans="1:5" x14ac:dyDescent="0.25">
      <c r="A38" s="69" t="s">
        <v>52</v>
      </c>
      <c r="B38" s="70" t="s">
        <v>70</v>
      </c>
      <c r="C38" s="70">
        <f t="shared" si="2"/>
        <v>12</v>
      </c>
      <c r="D38" s="3"/>
      <c r="E38" s="3">
        <v>12</v>
      </c>
    </row>
    <row r="39" spans="1:5" x14ac:dyDescent="0.25">
      <c r="A39" s="96" t="s">
        <v>52</v>
      </c>
      <c r="B39" s="3" t="s">
        <v>75</v>
      </c>
      <c r="C39" s="3">
        <f t="shared" si="2"/>
        <v>7</v>
      </c>
      <c r="D39" s="3">
        <v>1</v>
      </c>
      <c r="E39" s="3">
        <v>6</v>
      </c>
    </row>
    <row r="40" spans="1:5" x14ac:dyDescent="0.25">
      <c r="A40" s="96" t="s">
        <v>52</v>
      </c>
      <c r="B40" s="3" t="s">
        <v>73</v>
      </c>
      <c r="C40" s="3">
        <f t="shared" si="2"/>
        <v>5</v>
      </c>
      <c r="D40" s="3">
        <v>3</v>
      </c>
      <c r="E40" s="3">
        <v>2</v>
      </c>
    </row>
    <row r="41" spans="1:5" x14ac:dyDescent="0.25">
      <c r="A41" s="96" t="s">
        <v>52</v>
      </c>
      <c r="B41" s="3" t="s">
        <v>130</v>
      </c>
      <c r="C41" s="3">
        <f t="shared" si="2"/>
        <v>4</v>
      </c>
      <c r="D41" s="3">
        <v>1</v>
      </c>
      <c r="E41" s="3">
        <v>3</v>
      </c>
    </row>
    <row r="42" spans="1:5" x14ac:dyDescent="0.25">
      <c r="A42" s="96" t="s">
        <v>52</v>
      </c>
      <c r="B42" s="3" t="s">
        <v>129</v>
      </c>
      <c r="C42" s="3">
        <f t="shared" si="2"/>
        <v>1</v>
      </c>
      <c r="D42" s="3"/>
      <c r="E42" s="3">
        <v>1</v>
      </c>
    </row>
    <row r="43" spans="1:5" x14ac:dyDescent="0.25">
      <c r="A43" s="96" t="s">
        <v>52</v>
      </c>
      <c r="B43" s="3" t="s">
        <v>139</v>
      </c>
      <c r="C43" s="3">
        <f t="shared" si="2"/>
        <v>0</v>
      </c>
      <c r="D43" s="3"/>
      <c r="E43" s="3"/>
    </row>
    <row r="44" spans="1:5" x14ac:dyDescent="0.25">
      <c r="A44" s="96" t="s">
        <v>52</v>
      </c>
      <c r="B44" s="3" t="s">
        <v>133</v>
      </c>
      <c r="C44" s="3">
        <f t="shared" si="2"/>
        <v>1</v>
      </c>
      <c r="D44" s="3"/>
      <c r="E44" s="3">
        <v>1</v>
      </c>
    </row>
    <row r="45" spans="1:5" x14ac:dyDescent="0.25">
      <c r="A45" s="96" t="s">
        <v>52</v>
      </c>
      <c r="B45" s="3" t="s">
        <v>135</v>
      </c>
      <c r="C45" s="3">
        <f t="shared" si="2"/>
        <v>1</v>
      </c>
      <c r="D45" s="3">
        <v>1</v>
      </c>
      <c r="E45" s="3"/>
    </row>
    <row r="46" spans="1:5" x14ac:dyDescent="0.25">
      <c r="A46" s="96" t="s">
        <v>53</v>
      </c>
      <c r="B46" s="3" t="s">
        <v>151</v>
      </c>
      <c r="C46" s="3">
        <f t="shared" si="2"/>
        <v>3</v>
      </c>
      <c r="D46" s="3">
        <v>3</v>
      </c>
      <c r="E46" s="3"/>
    </row>
    <row r="47" spans="1:5" x14ac:dyDescent="0.25">
      <c r="A47" s="69" t="s">
        <v>54</v>
      </c>
      <c r="B47" s="70" t="s">
        <v>168</v>
      </c>
      <c r="C47" s="70">
        <f t="shared" si="2"/>
        <v>27</v>
      </c>
      <c r="D47" s="3">
        <v>17</v>
      </c>
      <c r="E47" s="3">
        <v>10</v>
      </c>
    </row>
    <row r="48" spans="1:5" x14ac:dyDescent="0.25">
      <c r="A48" s="96" t="s">
        <v>54</v>
      </c>
      <c r="B48" s="3" t="s">
        <v>93</v>
      </c>
      <c r="C48" s="3">
        <f t="shared" si="2"/>
        <v>17</v>
      </c>
      <c r="D48" s="3">
        <v>17</v>
      </c>
      <c r="E48" s="3"/>
    </row>
    <row r="49" spans="1:5" x14ac:dyDescent="0.25">
      <c r="A49" s="96" t="s">
        <v>54</v>
      </c>
      <c r="B49" s="3" t="s">
        <v>331</v>
      </c>
      <c r="C49" s="3">
        <f t="shared" si="2"/>
        <v>10</v>
      </c>
      <c r="D49" s="3"/>
      <c r="E49" s="3">
        <v>10</v>
      </c>
    </row>
    <row r="50" spans="1:5" x14ac:dyDescent="0.25">
      <c r="A50" s="96" t="s">
        <v>54</v>
      </c>
      <c r="B50" s="3" t="s">
        <v>332</v>
      </c>
      <c r="C50" s="3">
        <f t="shared" si="2"/>
        <v>0</v>
      </c>
      <c r="D50" s="3"/>
      <c r="E50" s="3"/>
    </row>
    <row r="51" spans="1:5" x14ac:dyDescent="0.25">
      <c r="A51" s="96" t="s">
        <v>54</v>
      </c>
      <c r="B51" s="3" t="s">
        <v>333</v>
      </c>
      <c r="C51" s="3">
        <f t="shared" si="2"/>
        <v>0</v>
      </c>
      <c r="D51" s="3"/>
      <c r="E51" s="3"/>
    </row>
    <row r="52" spans="1:5" x14ac:dyDescent="0.25">
      <c r="A52" s="96" t="s">
        <v>55</v>
      </c>
      <c r="B52" s="3" t="s">
        <v>192</v>
      </c>
      <c r="C52" s="3">
        <f t="shared" si="2"/>
        <v>7</v>
      </c>
      <c r="D52" s="3">
        <v>4</v>
      </c>
      <c r="E52" s="3">
        <v>3</v>
      </c>
    </row>
    <row r="53" spans="1:5" x14ac:dyDescent="0.25">
      <c r="A53" s="69" t="s">
        <v>55</v>
      </c>
      <c r="B53" s="70" t="s">
        <v>83</v>
      </c>
      <c r="C53" s="70">
        <f t="shared" si="2"/>
        <v>10</v>
      </c>
      <c r="D53" s="3">
        <v>5</v>
      </c>
      <c r="E53" s="3">
        <v>5</v>
      </c>
    </row>
    <row r="54" spans="1:5" x14ac:dyDescent="0.25">
      <c r="A54" s="96" t="s">
        <v>55</v>
      </c>
      <c r="B54" s="3" t="s">
        <v>334</v>
      </c>
      <c r="C54" s="3">
        <f t="shared" si="2"/>
        <v>0</v>
      </c>
      <c r="D54" s="3"/>
      <c r="E54" s="3"/>
    </row>
    <row r="55" spans="1:5" x14ac:dyDescent="0.25">
      <c r="A55" s="96" t="s">
        <v>55</v>
      </c>
      <c r="B55" s="3" t="s">
        <v>335</v>
      </c>
      <c r="C55" s="3">
        <f t="shared" si="2"/>
        <v>0</v>
      </c>
      <c r="D55" s="3"/>
      <c r="E55" s="3"/>
    </row>
    <row r="56" spans="1:5" x14ac:dyDescent="0.25">
      <c r="A56" s="96" t="s">
        <v>7</v>
      </c>
      <c r="B56" s="3" t="s">
        <v>336</v>
      </c>
      <c r="C56" s="3">
        <f t="shared" si="2"/>
        <v>0</v>
      </c>
      <c r="D56" s="3"/>
      <c r="E56" s="3"/>
    </row>
    <row r="57" spans="1:5" x14ac:dyDescent="0.25">
      <c r="A57" s="96" t="s">
        <v>7</v>
      </c>
      <c r="B57" s="3" t="s">
        <v>337</v>
      </c>
      <c r="C57" s="3">
        <f t="shared" si="2"/>
        <v>5</v>
      </c>
      <c r="D57" s="3">
        <v>5</v>
      </c>
      <c r="E57" s="3"/>
    </row>
    <row r="58" spans="1:5" x14ac:dyDescent="0.25">
      <c r="A58" s="96" t="s">
        <v>60</v>
      </c>
      <c r="B58" s="3" t="s">
        <v>338</v>
      </c>
      <c r="C58" s="3">
        <f t="shared" si="2"/>
        <v>0</v>
      </c>
      <c r="D58" s="3"/>
      <c r="E58" s="3"/>
    </row>
    <row r="59" spans="1:5" x14ac:dyDescent="0.25">
      <c r="A59" s="96" t="s">
        <v>60</v>
      </c>
      <c r="B59" s="3" t="s">
        <v>339</v>
      </c>
      <c r="C59" s="3">
        <f t="shared" si="2"/>
        <v>0</v>
      </c>
      <c r="D59" s="3"/>
      <c r="E59" s="3"/>
    </row>
    <row r="60" spans="1:5" x14ac:dyDescent="0.25">
      <c r="A60" s="96" t="s">
        <v>60</v>
      </c>
      <c r="B60" s="3" t="s">
        <v>340</v>
      </c>
      <c r="C60" s="3">
        <f t="shared" si="2"/>
        <v>0</v>
      </c>
      <c r="D60" s="3"/>
      <c r="E60" s="3"/>
    </row>
    <row r="61" spans="1:5" x14ac:dyDescent="0.25">
      <c r="A61" s="96" t="s">
        <v>60</v>
      </c>
      <c r="B61" s="3" t="s">
        <v>341</v>
      </c>
      <c r="C61" s="3">
        <f t="shared" si="2"/>
        <v>0</v>
      </c>
      <c r="D61" s="3"/>
      <c r="E61" s="3"/>
    </row>
    <row r="62" spans="1:5" x14ac:dyDescent="0.25">
      <c r="A62" s="96" t="s">
        <v>60</v>
      </c>
      <c r="B62" s="3" t="s">
        <v>342</v>
      </c>
      <c r="C62" s="3">
        <f t="shared" si="2"/>
        <v>0</v>
      </c>
      <c r="D62" s="3"/>
      <c r="E62" s="3"/>
    </row>
    <row r="63" spans="1:5" x14ac:dyDescent="0.25">
      <c r="A63" s="96" t="s">
        <v>60</v>
      </c>
      <c r="B63" s="3" t="s">
        <v>343</v>
      </c>
      <c r="C63" s="3">
        <f t="shared" si="2"/>
        <v>0</v>
      </c>
      <c r="D63" s="3"/>
      <c r="E63" s="3"/>
    </row>
    <row r="64" spans="1:5" x14ac:dyDescent="0.25">
      <c r="A64" s="96" t="s">
        <v>60</v>
      </c>
      <c r="B64" s="3" t="s">
        <v>344</v>
      </c>
      <c r="C64" s="3">
        <f t="shared" si="2"/>
        <v>0</v>
      </c>
      <c r="D64" s="3"/>
      <c r="E64" s="3"/>
    </row>
    <row r="65" spans="1:5" x14ac:dyDescent="0.25">
      <c r="A65" s="96" t="s">
        <v>60</v>
      </c>
      <c r="B65" s="3" t="s">
        <v>345</v>
      </c>
      <c r="C65" s="3">
        <f t="shared" si="2"/>
        <v>0</v>
      </c>
      <c r="D65" s="3"/>
      <c r="E65" s="3"/>
    </row>
    <row r="66" spans="1:5" x14ac:dyDescent="0.25">
      <c r="A66" s="96" t="s">
        <v>60</v>
      </c>
      <c r="B66" s="3" t="s">
        <v>346</v>
      </c>
      <c r="C66" s="3">
        <f t="shared" si="2"/>
        <v>27</v>
      </c>
      <c r="D66" s="3"/>
      <c r="E66" s="3">
        <v>27</v>
      </c>
    </row>
    <row r="67" spans="1:5" x14ac:dyDescent="0.25">
      <c r="A67" s="96" t="s">
        <v>60</v>
      </c>
      <c r="B67" s="3" t="s">
        <v>347</v>
      </c>
      <c r="C67" s="3">
        <f t="shared" si="2"/>
        <v>0</v>
      </c>
      <c r="D67" s="3"/>
      <c r="E67" s="3"/>
    </row>
    <row r="68" spans="1:5" x14ac:dyDescent="0.25">
      <c r="A68" s="96" t="s">
        <v>60</v>
      </c>
      <c r="B68" s="3" t="s">
        <v>348</v>
      </c>
      <c r="C68" s="3">
        <f t="shared" si="2"/>
        <v>0</v>
      </c>
      <c r="D68" s="3"/>
      <c r="E68" s="3"/>
    </row>
    <row r="69" spans="1:5" x14ac:dyDescent="0.25">
      <c r="A69" s="96" t="s">
        <v>60</v>
      </c>
      <c r="B69" s="3" t="s">
        <v>349</v>
      </c>
      <c r="C69" s="3">
        <f t="shared" si="2"/>
        <v>0</v>
      </c>
      <c r="D69" s="3"/>
      <c r="E69" s="3"/>
    </row>
    <row r="70" spans="1:5" x14ac:dyDescent="0.25">
      <c r="A70" s="96" t="s">
        <v>60</v>
      </c>
      <c r="B70" s="3" t="s">
        <v>350</v>
      </c>
      <c r="C70" s="3">
        <f t="shared" si="2"/>
        <v>0</v>
      </c>
      <c r="D70" s="3"/>
      <c r="E70" s="3"/>
    </row>
    <row r="71" spans="1:5" x14ac:dyDescent="0.25">
      <c r="A71" s="96" t="s">
        <v>60</v>
      </c>
      <c r="B71" s="3" t="s">
        <v>351</v>
      </c>
      <c r="C71" s="3">
        <f t="shared" si="2"/>
        <v>0</v>
      </c>
      <c r="D71" s="3"/>
      <c r="E71" s="3"/>
    </row>
    <row r="72" spans="1:5" x14ac:dyDescent="0.25">
      <c r="A72" s="96" t="s">
        <v>60</v>
      </c>
      <c r="B72" s="3" t="s">
        <v>352</v>
      </c>
      <c r="C72" s="3">
        <f t="shared" si="2"/>
        <v>0</v>
      </c>
      <c r="D72" s="3"/>
      <c r="E72" s="3"/>
    </row>
    <row r="73" spans="1:5" x14ac:dyDescent="0.25">
      <c r="A73" s="96" t="s">
        <v>60</v>
      </c>
      <c r="B73" s="3" t="s">
        <v>353</v>
      </c>
      <c r="C73" s="3">
        <f t="shared" si="2"/>
        <v>0</v>
      </c>
      <c r="D73" s="3"/>
      <c r="E73" s="3"/>
    </row>
    <row r="74" spans="1:5" x14ac:dyDescent="0.25">
      <c r="A74" s="96" t="s">
        <v>60</v>
      </c>
      <c r="B74" s="3" t="s">
        <v>354</v>
      </c>
      <c r="C74" s="3">
        <f t="shared" si="2"/>
        <v>0</v>
      </c>
      <c r="D74" s="3"/>
      <c r="E74" s="3"/>
    </row>
    <row r="75" spans="1:5" x14ac:dyDescent="0.25">
      <c r="A75" s="96" t="s">
        <v>60</v>
      </c>
      <c r="B75" s="3" t="s">
        <v>355</v>
      </c>
      <c r="C75" s="3">
        <f t="shared" si="2"/>
        <v>0</v>
      </c>
      <c r="D75" s="3"/>
      <c r="E75" s="3"/>
    </row>
    <row r="76" spans="1:5" x14ac:dyDescent="0.25">
      <c r="A76" s="96" t="s">
        <v>60</v>
      </c>
      <c r="B76" s="3" t="s">
        <v>356</v>
      </c>
      <c r="C76" s="3">
        <f t="shared" si="2"/>
        <v>0</v>
      </c>
      <c r="D76" s="3"/>
      <c r="E76" s="3"/>
    </row>
    <row r="77" spans="1:5" x14ac:dyDescent="0.25">
      <c r="A77" s="69" t="s">
        <v>56</v>
      </c>
      <c r="B77" s="70" t="s">
        <v>88</v>
      </c>
      <c r="C77" s="70">
        <f t="shared" si="2"/>
        <v>124</v>
      </c>
      <c r="D77" s="3">
        <v>124</v>
      </c>
      <c r="E77" s="3"/>
    </row>
    <row r="78" spans="1:5" x14ac:dyDescent="0.25">
      <c r="A78" s="96" t="s">
        <v>56</v>
      </c>
      <c r="B78" s="3" t="s">
        <v>222</v>
      </c>
      <c r="C78" s="3">
        <f t="shared" si="2"/>
        <v>1</v>
      </c>
      <c r="D78" s="3">
        <v>1</v>
      </c>
      <c r="E78" s="3"/>
    </row>
    <row r="79" spans="1:5" x14ac:dyDescent="0.25">
      <c r="A79" s="69" t="s">
        <v>56</v>
      </c>
      <c r="B79" s="70" t="s">
        <v>357</v>
      </c>
      <c r="C79" s="70">
        <f t="shared" si="2"/>
        <v>20</v>
      </c>
      <c r="D79" s="3">
        <v>20</v>
      </c>
      <c r="E79" s="3"/>
    </row>
    <row r="80" spans="1:5" x14ac:dyDescent="0.25">
      <c r="A80" s="96" t="s">
        <v>56</v>
      </c>
      <c r="B80" s="3" t="s">
        <v>358</v>
      </c>
      <c r="C80" s="3">
        <f t="shared" ref="C80:C97" si="3">SUM(D80:E80)</f>
        <v>1</v>
      </c>
      <c r="D80" s="3">
        <v>1</v>
      </c>
      <c r="E80" s="3"/>
    </row>
    <row r="81" spans="1:5" x14ac:dyDescent="0.25">
      <c r="A81" s="96" t="s">
        <v>56</v>
      </c>
      <c r="B81" s="3" t="s">
        <v>210</v>
      </c>
      <c r="C81" s="3">
        <f t="shared" si="3"/>
        <v>2</v>
      </c>
      <c r="D81" s="3">
        <v>2</v>
      </c>
      <c r="E81" s="3"/>
    </row>
    <row r="82" spans="1:5" x14ac:dyDescent="0.25">
      <c r="A82" s="96" t="s">
        <v>56</v>
      </c>
      <c r="B82" s="3" t="s">
        <v>359</v>
      </c>
      <c r="C82" s="3">
        <f t="shared" si="3"/>
        <v>2</v>
      </c>
      <c r="D82" s="3">
        <v>2</v>
      </c>
      <c r="E82" s="3"/>
    </row>
    <row r="83" spans="1:5" x14ac:dyDescent="0.25">
      <c r="A83" s="96" t="s">
        <v>56</v>
      </c>
      <c r="B83" s="3" t="s">
        <v>360</v>
      </c>
      <c r="C83" s="3">
        <f t="shared" si="3"/>
        <v>0</v>
      </c>
      <c r="D83" s="3"/>
      <c r="E83" s="3"/>
    </row>
    <row r="84" spans="1:5" x14ac:dyDescent="0.25">
      <c r="A84" s="96" t="s">
        <v>56</v>
      </c>
      <c r="B84" s="3" t="s">
        <v>361</v>
      </c>
      <c r="C84" s="3">
        <f t="shared" si="3"/>
        <v>16</v>
      </c>
      <c r="D84" s="3">
        <v>16</v>
      </c>
      <c r="E84" s="3"/>
    </row>
    <row r="85" spans="1:5" x14ac:dyDescent="0.25">
      <c r="A85" s="96" t="s">
        <v>56</v>
      </c>
      <c r="B85" s="3" t="s">
        <v>362</v>
      </c>
      <c r="C85" s="3">
        <f t="shared" si="3"/>
        <v>14</v>
      </c>
      <c r="D85" s="3">
        <v>14</v>
      </c>
      <c r="E85" s="3"/>
    </row>
    <row r="86" spans="1:5" x14ac:dyDescent="0.25">
      <c r="A86" s="96" t="s">
        <v>56</v>
      </c>
      <c r="B86" s="3" t="s">
        <v>363</v>
      </c>
      <c r="C86" s="3">
        <f t="shared" si="3"/>
        <v>5</v>
      </c>
      <c r="D86" s="3">
        <v>5</v>
      </c>
      <c r="E86" s="3"/>
    </row>
    <row r="87" spans="1:5" x14ac:dyDescent="0.25">
      <c r="A87" s="96" t="s">
        <v>56</v>
      </c>
      <c r="B87" s="3" t="s">
        <v>364</v>
      </c>
      <c r="C87" s="3">
        <f t="shared" si="3"/>
        <v>1</v>
      </c>
      <c r="D87" s="3">
        <v>1</v>
      </c>
      <c r="E87" s="3"/>
    </row>
    <row r="88" spans="1:5" x14ac:dyDescent="0.25">
      <c r="A88" s="96" t="s">
        <v>56</v>
      </c>
      <c r="B88" s="3" t="s">
        <v>365</v>
      </c>
      <c r="C88" s="3">
        <f t="shared" si="3"/>
        <v>15</v>
      </c>
      <c r="D88" s="3">
        <v>15</v>
      </c>
      <c r="E88" s="3"/>
    </row>
    <row r="89" spans="1:5" x14ac:dyDescent="0.25">
      <c r="A89" s="96" t="s">
        <v>56</v>
      </c>
      <c r="B89" s="3" t="s">
        <v>366</v>
      </c>
      <c r="C89" s="3">
        <f t="shared" si="3"/>
        <v>0</v>
      </c>
      <c r="D89" s="3"/>
      <c r="E89" s="3"/>
    </row>
    <row r="90" spans="1:5" x14ac:dyDescent="0.25">
      <c r="A90" s="96" t="s">
        <v>56</v>
      </c>
      <c r="B90" s="3" t="s">
        <v>367</v>
      </c>
      <c r="C90" s="3">
        <f t="shared" si="3"/>
        <v>9</v>
      </c>
      <c r="D90" s="3">
        <v>9</v>
      </c>
      <c r="E90" s="3"/>
    </row>
    <row r="91" spans="1:5" x14ac:dyDescent="0.25">
      <c r="A91" s="96" t="s">
        <v>56</v>
      </c>
      <c r="B91" s="3" t="s">
        <v>368</v>
      </c>
      <c r="C91" s="3">
        <f t="shared" si="3"/>
        <v>1</v>
      </c>
      <c r="D91" s="3">
        <v>1</v>
      </c>
      <c r="E91" s="3"/>
    </row>
    <row r="92" spans="1:5" x14ac:dyDescent="0.25">
      <c r="A92" s="96" t="s">
        <v>56</v>
      </c>
      <c r="B92" s="3" t="s">
        <v>369</v>
      </c>
      <c r="C92" s="3">
        <f t="shared" si="3"/>
        <v>0</v>
      </c>
      <c r="D92" s="3"/>
      <c r="E92" s="3"/>
    </row>
    <row r="93" spans="1:5" x14ac:dyDescent="0.25">
      <c r="A93" s="96" t="s">
        <v>56</v>
      </c>
      <c r="B93" s="3" t="s">
        <v>370</v>
      </c>
      <c r="C93" s="3">
        <f t="shared" si="3"/>
        <v>0</v>
      </c>
      <c r="D93" s="3"/>
      <c r="E93" s="3"/>
    </row>
    <row r="94" spans="1:5" x14ac:dyDescent="0.25">
      <c r="A94" s="96" t="s">
        <v>56</v>
      </c>
      <c r="B94" s="3" t="s">
        <v>371</v>
      </c>
      <c r="C94" s="3">
        <f t="shared" si="3"/>
        <v>0</v>
      </c>
      <c r="D94" s="3"/>
      <c r="E94" s="3"/>
    </row>
    <row r="95" spans="1:5" x14ac:dyDescent="0.25">
      <c r="A95" s="96" t="s">
        <v>56</v>
      </c>
      <c r="B95" s="3" t="s">
        <v>372</v>
      </c>
      <c r="C95" s="3">
        <f t="shared" si="3"/>
        <v>0</v>
      </c>
      <c r="D95" s="3"/>
      <c r="E95" s="3"/>
    </row>
    <row r="96" spans="1:5" x14ac:dyDescent="0.25">
      <c r="A96" s="96" t="s">
        <v>56</v>
      </c>
      <c r="B96" s="3" t="s">
        <v>373</v>
      </c>
      <c r="C96" s="3">
        <f t="shared" si="3"/>
        <v>0</v>
      </c>
      <c r="D96" s="3"/>
      <c r="E96" s="3"/>
    </row>
    <row r="97" spans="1:5" x14ac:dyDescent="0.25">
      <c r="A97" s="96" t="s">
        <v>56</v>
      </c>
      <c r="B97" s="3" t="s">
        <v>374</v>
      </c>
      <c r="C97" s="3">
        <f t="shared" si="3"/>
        <v>0</v>
      </c>
      <c r="D97" s="3"/>
      <c r="E97" s="3"/>
    </row>
  </sheetData>
  <mergeCells count="1">
    <mergeCell ref="A1:E1"/>
  </mergeCells>
  <pageMargins left="0.7" right="0.7" top="0.75" bottom="0.75" header="0.3" footer="0.3"/>
  <pageSetup paperSize="9" fitToHeight="0" orientation="landscape" verticalDpi="0" r:id="rId1"/>
  <headerFooter>
    <oddHeader>&amp;L&amp;"Arial,Grassetto"UFFICIO AFFARI ISTITUZIONALI
ELEZIONI STUDENTI maggio 2025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2D774-C334-4361-B2EE-FCB14D70903E}">
  <sheetPr>
    <tabColor theme="4"/>
    <pageSetUpPr fitToPage="1"/>
  </sheetPr>
  <dimension ref="A1:G93"/>
  <sheetViews>
    <sheetView zoomScaleNormal="100" workbookViewId="0">
      <selection activeCell="B81" sqref="B81"/>
    </sheetView>
  </sheetViews>
  <sheetFormatPr defaultRowHeight="13.2" x14ac:dyDescent="0.25"/>
  <cols>
    <col min="1" max="1" width="37.5546875" style="1" bestFit="1" customWidth="1"/>
    <col min="2" max="2" width="33.6640625" customWidth="1"/>
    <col min="3" max="3" width="11.77734375" bestFit="1" customWidth="1"/>
    <col min="4" max="4" width="21.6640625" customWidth="1"/>
    <col min="5" max="5" width="22.33203125" customWidth="1"/>
    <col min="6" max="6" width="22.5546875" customWidth="1"/>
    <col min="7" max="7" width="19" customWidth="1"/>
  </cols>
  <sheetData>
    <row r="1" spans="1:7" s="35" customFormat="1" ht="53.25" customHeight="1" x14ac:dyDescent="0.25">
      <c r="A1" s="197" t="s">
        <v>15</v>
      </c>
      <c r="B1" s="197"/>
      <c r="C1" s="197"/>
      <c r="D1" s="197"/>
      <c r="E1" s="198"/>
      <c r="F1" s="198"/>
      <c r="G1" s="85"/>
    </row>
    <row r="2" spans="1:7" s="10" customFormat="1" ht="15.6" x14ac:dyDescent="0.3">
      <c r="A2" s="36" t="s">
        <v>0</v>
      </c>
      <c r="B2" s="9" t="s">
        <v>637</v>
      </c>
      <c r="C2" s="9" t="s">
        <v>1</v>
      </c>
      <c r="D2" s="9" t="s">
        <v>301</v>
      </c>
      <c r="E2" s="9" t="s">
        <v>302</v>
      </c>
      <c r="F2" s="9" t="s">
        <v>303</v>
      </c>
      <c r="G2" s="9" t="s">
        <v>628</v>
      </c>
    </row>
    <row r="3" spans="1:7" x14ac:dyDescent="0.25">
      <c r="A3" s="97"/>
      <c r="B3" s="3"/>
      <c r="C3" s="3"/>
      <c r="D3" s="3"/>
      <c r="E3" s="3"/>
      <c r="F3" s="3"/>
      <c r="G3" s="3"/>
    </row>
    <row r="4" spans="1:7" x14ac:dyDescent="0.25">
      <c r="A4" s="97" t="s">
        <v>51</v>
      </c>
      <c r="B4" s="3">
        <f>C4/133</f>
        <v>0.49624060150375937</v>
      </c>
      <c r="C4" s="3">
        <f t="shared" ref="C4:C10" si="0">SUM(D4:W4)</f>
        <v>66</v>
      </c>
      <c r="D4" s="3">
        <v>25</v>
      </c>
      <c r="E4" s="3">
        <v>21</v>
      </c>
      <c r="F4" s="3">
        <v>17</v>
      </c>
      <c r="G4" s="3">
        <v>3</v>
      </c>
    </row>
    <row r="5" spans="1:7" x14ac:dyDescent="0.25">
      <c r="A5" s="97" t="s">
        <v>52</v>
      </c>
      <c r="B5" s="3">
        <f t="shared" ref="B5:B10" si="1">C5/133</f>
        <v>4.5112781954887216E-2</v>
      </c>
      <c r="C5" s="3">
        <f t="shared" si="0"/>
        <v>6</v>
      </c>
      <c r="D5" s="3">
        <v>2</v>
      </c>
      <c r="E5" s="3">
        <v>3</v>
      </c>
      <c r="F5" s="3">
        <v>1</v>
      </c>
      <c r="G5" s="3"/>
    </row>
    <row r="6" spans="1:7" x14ac:dyDescent="0.25">
      <c r="A6" s="97" t="s">
        <v>53</v>
      </c>
      <c r="B6" s="3">
        <f t="shared" si="1"/>
        <v>1.4210526315789473</v>
      </c>
      <c r="C6" s="3">
        <f t="shared" si="0"/>
        <v>189</v>
      </c>
      <c r="D6" s="3">
        <v>80</v>
      </c>
      <c r="E6" s="3">
        <v>58</v>
      </c>
      <c r="F6" s="3">
        <v>51</v>
      </c>
      <c r="G6" s="3"/>
    </row>
    <row r="7" spans="1:7" x14ac:dyDescent="0.25">
      <c r="A7" s="97" t="s">
        <v>54</v>
      </c>
      <c r="B7" s="3">
        <f t="shared" si="1"/>
        <v>3.9097744360902253</v>
      </c>
      <c r="C7" s="3">
        <f t="shared" si="0"/>
        <v>520</v>
      </c>
      <c r="D7" s="3">
        <v>144</v>
      </c>
      <c r="E7" s="3">
        <v>198</v>
      </c>
      <c r="F7" s="3">
        <v>167</v>
      </c>
      <c r="G7" s="3">
        <v>11</v>
      </c>
    </row>
    <row r="8" spans="1:7" x14ac:dyDescent="0.25">
      <c r="A8" s="97" t="s">
        <v>55</v>
      </c>
      <c r="B8" s="3">
        <f t="shared" si="1"/>
        <v>8.2706766917293228E-2</v>
      </c>
      <c r="C8" s="3">
        <f t="shared" si="0"/>
        <v>11</v>
      </c>
      <c r="D8" s="3">
        <v>8</v>
      </c>
      <c r="E8" s="3">
        <v>3</v>
      </c>
      <c r="F8" s="3"/>
      <c r="G8" s="3"/>
    </row>
    <row r="9" spans="1:7" x14ac:dyDescent="0.25">
      <c r="A9" s="97" t="s">
        <v>7</v>
      </c>
      <c r="B9" s="3">
        <f t="shared" si="1"/>
        <v>0.23308270676691728</v>
      </c>
      <c r="C9" s="3">
        <f t="shared" si="0"/>
        <v>31</v>
      </c>
      <c r="D9" s="3">
        <v>14</v>
      </c>
      <c r="E9" s="3">
        <v>8</v>
      </c>
      <c r="F9" s="3">
        <v>9</v>
      </c>
      <c r="G9" s="3"/>
    </row>
    <row r="10" spans="1:7" x14ac:dyDescent="0.25">
      <c r="A10" s="97" t="s">
        <v>56</v>
      </c>
      <c r="B10" s="3">
        <f t="shared" si="1"/>
        <v>0.8571428571428571</v>
      </c>
      <c r="C10" s="3">
        <f t="shared" si="0"/>
        <v>114</v>
      </c>
      <c r="D10" s="3">
        <v>47</v>
      </c>
      <c r="E10" s="3">
        <v>38</v>
      </c>
      <c r="F10" s="3">
        <v>29</v>
      </c>
      <c r="G10" s="3"/>
    </row>
    <row r="11" spans="1:7" x14ac:dyDescent="0.25">
      <c r="A11" s="97"/>
      <c r="B11" s="3"/>
      <c r="C11" s="60">
        <f>SUM(C3:C10)</f>
        <v>937</v>
      </c>
      <c r="D11" s="3"/>
      <c r="E11" s="3"/>
      <c r="F11" s="3"/>
      <c r="G11" s="3"/>
    </row>
    <row r="12" spans="1:7" x14ac:dyDescent="0.25">
      <c r="A12" s="97"/>
      <c r="B12" s="3"/>
      <c r="C12" s="3"/>
      <c r="D12" s="3"/>
      <c r="E12" s="3"/>
      <c r="F12" s="3"/>
      <c r="G12" s="3"/>
    </row>
    <row r="13" spans="1:7" s="10" customFormat="1" ht="15.6" x14ac:dyDescent="0.3">
      <c r="A13" s="36" t="s">
        <v>0</v>
      </c>
      <c r="B13" s="9" t="s">
        <v>6</v>
      </c>
      <c r="C13" s="9" t="s">
        <v>1</v>
      </c>
      <c r="D13" s="9" t="s">
        <v>301</v>
      </c>
      <c r="E13" s="9" t="s">
        <v>302</v>
      </c>
      <c r="F13" s="9" t="s">
        <v>303</v>
      </c>
      <c r="G13" s="9" t="s">
        <v>628</v>
      </c>
    </row>
    <row r="14" spans="1:7" x14ac:dyDescent="0.25">
      <c r="A14" s="97"/>
      <c r="B14" s="3"/>
      <c r="C14" s="3"/>
      <c r="D14" s="3"/>
      <c r="E14" s="3"/>
      <c r="F14" s="3"/>
      <c r="G14" s="3"/>
    </row>
    <row r="15" spans="1:7" x14ac:dyDescent="0.25">
      <c r="A15" s="69" t="s">
        <v>51</v>
      </c>
      <c r="B15" s="70" t="s">
        <v>116</v>
      </c>
      <c r="C15" s="70">
        <f>SUM(D15:G15)</f>
        <v>41</v>
      </c>
      <c r="D15" s="3">
        <v>15</v>
      </c>
      <c r="E15" s="3">
        <v>12</v>
      </c>
      <c r="F15" s="3">
        <v>11</v>
      </c>
      <c r="G15" s="3">
        <v>3</v>
      </c>
    </row>
    <row r="16" spans="1:7" x14ac:dyDescent="0.25">
      <c r="A16" s="97" t="s">
        <v>51</v>
      </c>
      <c r="B16" s="3" t="s">
        <v>121</v>
      </c>
      <c r="C16" s="3">
        <f t="shared" ref="C16:C79" si="2">SUM(D16:G16)</f>
        <v>0</v>
      </c>
      <c r="D16" s="3"/>
      <c r="E16" s="3"/>
      <c r="F16" s="3"/>
      <c r="G16" s="3"/>
    </row>
    <row r="17" spans="1:7" x14ac:dyDescent="0.25">
      <c r="A17" s="97" t="s">
        <v>51</v>
      </c>
      <c r="B17" s="3" t="s">
        <v>375</v>
      </c>
      <c r="C17" s="3">
        <f t="shared" si="2"/>
        <v>1</v>
      </c>
      <c r="D17" s="3"/>
      <c r="E17" s="3"/>
      <c r="F17" s="3">
        <v>1</v>
      </c>
      <c r="G17" s="3"/>
    </row>
    <row r="18" spans="1:7" x14ac:dyDescent="0.25">
      <c r="A18" s="97" t="s">
        <v>51</v>
      </c>
      <c r="B18" s="3" t="s">
        <v>376</v>
      </c>
      <c r="C18" s="3">
        <f t="shared" si="2"/>
        <v>27</v>
      </c>
      <c r="D18" s="3">
        <v>14</v>
      </c>
      <c r="E18" s="3">
        <v>9</v>
      </c>
      <c r="F18" s="3">
        <v>4</v>
      </c>
      <c r="G18" s="3"/>
    </row>
    <row r="19" spans="1:7" x14ac:dyDescent="0.25">
      <c r="A19" s="97" t="s">
        <v>51</v>
      </c>
      <c r="B19" s="3" t="s">
        <v>377</v>
      </c>
      <c r="C19" s="3">
        <f t="shared" si="2"/>
        <v>0</v>
      </c>
      <c r="D19" s="3"/>
      <c r="E19" s="3"/>
      <c r="F19" s="3"/>
      <c r="G19" s="3"/>
    </row>
    <row r="20" spans="1:7" x14ac:dyDescent="0.25">
      <c r="A20" s="97" t="s">
        <v>51</v>
      </c>
      <c r="B20" s="3" t="s">
        <v>378</v>
      </c>
      <c r="C20" s="3">
        <f t="shared" si="2"/>
        <v>1</v>
      </c>
      <c r="D20" s="3"/>
      <c r="E20" s="3">
        <v>1</v>
      </c>
      <c r="F20" s="3"/>
      <c r="G20" s="3"/>
    </row>
    <row r="21" spans="1:7" x14ac:dyDescent="0.25">
      <c r="A21" s="97" t="s">
        <v>51</v>
      </c>
      <c r="B21" s="3" t="s">
        <v>379</v>
      </c>
      <c r="C21" s="3">
        <f t="shared" si="2"/>
        <v>0</v>
      </c>
      <c r="D21" s="3"/>
      <c r="E21" s="3"/>
      <c r="F21" s="3"/>
      <c r="G21" s="3"/>
    </row>
    <row r="22" spans="1:7" x14ac:dyDescent="0.25">
      <c r="A22" s="97" t="s">
        <v>51</v>
      </c>
      <c r="B22" s="3" t="s">
        <v>380</v>
      </c>
      <c r="C22" s="3">
        <f t="shared" si="2"/>
        <v>0</v>
      </c>
      <c r="D22" s="3"/>
      <c r="E22" s="3"/>
      <c r="F22" s="3"/>
      <c r="G22" s="3"/>
    </row>
    <row r="23" spans="1:7" x14ac:dyDescent="0.25">
      <c r="A23" s="97" t="s">
        <v>51</v>
      </c>
      <c r="B23" s="3" t="s">
        <v>381</v>
      </c>
      <c r="C23" s="3">
        <f t="shared" si="2"/>
        <v>3</v>
      </c>
      <c r="D23" s="3">
        <v>1</v>
      </c>
      <c r="E23" s="3"/>
      <c r="F23" s="3">
        <v>2</v>
      </c>
      <c r="G23" s="3"/>
    </row>
    <row r="24" spans="1:7" x14ac:dyDescent="0.25">
      <c r="A24" s="97" t="s">
        <v>51</v>
      </c>
      <c r="B24" s="3" t="s">
        <v>382</v>
      </c>
      <c r="C24" s="3">
        <f t="shared" si="2"/>
        <v>1</v>
      </c>
      <c r="D24" s="3"/>
      <c r="E24" s="3">
        <v>1</v>
      </c>
      <c r="F24" s="3"/>
      <c r="G24" s="3"/>
    </row>
    <row r="25" spans="1:7" x14ac:dyDescent="0.25">
      <c r="A25" s="97" t="s">
        <v>51</v>
      </c>
      <c r="B25" s="3" t="s">
        <v>383</v>
      </c>
      <c r="C25" s="3">
        <f t="shared" si="2"/>
        <v>2</v>
      </c>
      <c r="D25" s="3">
        <v>1</v>
      </c>
      <c r="E25" s="3"/>
      <c r="F25" s="3">
        <v>1</v>
      </c>
      <c r="G25" s="3"/>
    </row>
    <row r="26" spans="1:7" x14ac:dyDescent="0.25">
      <c r="A26" s="97" t="s">
        <v>51</v>
      </c>
      <c r="B26" s="3" t="s">
        <v>384</v>
      </c>
      <c r="C26" s="3">
        <f t="shared" si="2"/>
        <v>0</v>
      </c>
      <c r="D26" s="3"/>
      <c r="E26" s="3"/>
      <c r="F26" s="3"/>
      <c r="G26" s="3"/>
    </row>
    <row r="27" spans="1:7" x14ac:dyDescent="0.25">
      <c r="A27" s="97" t="s">
        <v>51</v>
      </c>
      <c r="B27" s="3" t="s">
        <v>385</v>
      </c>
      <c r="C27" s="3">
        <f t="shared" si="2"/>
        <v>0</v>
      </c>
      <c r="D27" s="3"/>
      <c r="E27" s="3"/>
      <c r="F27" s="3"/>
      <c r="G27" s="3"/>
    </row>
    <row r="28" spans="1:7" x14ac:dyDescent="0.25">
      <c r="A28" s="97" t="s">
        <v>51</v>
      </c>
      <c r="B28" s="3" t="s">
        <v>386</v>
      </c>
      <c r="C28" s="3">
        <f t="shared" si="2"/>
        <v>0</v>
      </c>
      <c r="D28" s="3"/>
      <c r="E28" s="3"/>
      <c r="F28" s="3"/>
      <c r="G28" s="3"/>
    </row>
    <row r="29" spans="1:7" x14ac:dyDescent="0.25">
      <c r="A29" s="97" t="s">
        <v>51</v>
      </c>
      <c r="B29" s="3" t="s">
        <v>387</v>
      </c>
      <c r="C29" s="3">
        <f t="shared" si="2"/>
        <v>0</v>
      </c>
      <c r="D29" s="3"/>
      <c r="E29" s="3"/>
      <c r="F29" s="3"/>
      <c r="G29" s="3"/>
    </row>
    <row r="30" spans="1:7" x14ac:dyDescent="0.25">
      <c r="A30" s="97" t="s">
        <v>51</v>
      </c>
      <c r="B30" s="3" t="s">
        <v>388</v>
      </c>
      <c r="C30" s="3">
        <f t="shared" si="2"/>
        <v>1</v>
      </c>
      <c r="D30" s="3">
        <v>1</v>
      </c>
      <c r="E30" s="3"/>
      <c r="F30" s="3"/>
      <c r="G30" s="3"/>
    </row>
    <row r="31" spans="1:7" x14ac:dyDescent="0.25">
      <c r="A31" s="97" t="s">
        <v>51</v>
      </c>
      <c r="B31" s="3" t="s">
        <v>389</v>
      </c>
      <c r="C31" s="3">
        <f t="shared" si="2"/>
        <v>0</v>
      </c>
      <c r="D31" s="3"/>
      <c r="E31" s="3"/>
      <c r="F31" s="3"/>
      <c r="G31" s="3"/>
    </row>
    <row r="32" spans="1:7" x14ac:dyDescent="0.25">
      <c r="A32" s="97" t="s">
        <v>51</v>
      </c>
      <c r="B32" s="3" t="s">
        <v>390</v>
      </c>
      <c r="C32" s="3">
        <f t="shared" si="2"/>
        <v>15</v>
      </c>
      <c r="D32" s="3">
        <v>4</v>
      </c>
      <c r="E32" s="3">
        <v>8</v>
      </c>
      <c r="F32" s="3">
        <v>3</v>
      </c>
      <c r="G32" s="3"/>
    </row>
    <row r="33" spans="1:7" x14ac:dyDescent="0.25">
      <c r="A33" s="97" t="s">
        <v>52</v>
      </c>
      <c r="B33" s="3" t="s">
        <v>138</v>
      </c>
      <c r="C33" s="3">
        <f t="shared" si="2"/>
        <v>4</v>
      </c>
      <c r="D33" s="3">
        <v>2</v>
      </c>
      <c r="E33" s="3">
        <v>2</v>
      </c>
      <c r="F33" s="3"/>
      <c r="G33" s="3"/>
    </row>
    <row r="34" spans="1:7" x14ac:dyDescent="0.25">
      <c r="A34" s="69" t="s">
        <v>53</v>
      </c>
      <c r="B34" s="70" t="s">
        <v>148</v>
      </c>
      <c r="C34" s="70">
        <f t="shared" si="2"/>
        <v>140</v>
      </c>
      <c r="D34" s="3">
        <v>57</v>
      </c>
      <c r="E34" s="3">
        <v>48</v>
      </c>
      <c r="F34" s="3">
        <v>35</v>
      </c>
      <c r="G34" s="3"/>
    </row>
    <row r="35" spans="1:7" x14ac:dyDescent="0.25">
      <c r="A35" s="97" t="s">
        <v>53</v>
      </c>
      <c r="B35" s="3" t="s">
        <v>141</v>
      </c>
      <c r="C35" s="3">
        <f t="shared" si="2"/>
        <v>54</v>
      </c>
      <c r="D35" s="3">
        <v>19</v>
      </c>
      <c r="E35" s="3">
        <v>18</v>
      </c>
      <c r="F35" s="3">
        <v>17</v>
      </c>
      <c r="G35" s="3"/>
    </row>
    <row r="36" spans="1:7" x14ac:dyDescent="0.25">
      <c r="A36" s="97" t="s">
        <v>53</v>
      </c>
      <c r="B36" s="3" t="s">
        <v>146</v>
      </c>
      <c r="C36" s="3">
        <f t="shared" si="2"/>
        <v>3</v>
      </c>
      <c r="D36" s="3">
        <v>2</v>
      </c>
      <c r="E36" s="3"/>
      <c r="F36" s="3">
        <v>1</v>
      </c>
      <c r="G36" s="3"/>
    </row>
    <row r="37" spans="1:7" x14ac:dyDescent="0.25">
      <c r="A37" s="97" t="s">
        <v>53</v>
      </c>
      <c r="B37" s="3" t="s">
        <v>149</v>
      </c>
      <c r="C37" s="3">
        <f t="shared" si="2"/>
        <v>12</v>
      </c>
      <c r="D37" s="3">
        <v>5</v>
      </c>
      <c r="E37" s="3">
        <v>2</v>
      </c>
      <c r="F37" s="3">
        <v>5</v>
      </c>
      <c r="G37" s="3"/>
    </row>
    <row r="38" spans="1:7" x14ac:dyDescent="0.25">
      <c r="A38" s="97" t="s">
        <v>53</v>
      </c>
      <c r="B38" s="3" t="s">
        <v>391</v>
      </c>
      <c r="C38" s="3">
        <f t="shared" si="2"/>
        <v>18</v>
      </c>
      <c r="D38" s="3">
        <v>4</v>
      </c>
      <c r="E38" s="3">
        <v>8</v>
      </c>
      <c r="F38" s="3">
        <v>6</v>
      </c>
      <c r="G38" s="3"/>
    </row>
    <row r="39" spans="1:7" x14ac:dyDescent="0.25">
      <c r="A39" s="97" t="s">
        <v>53</v>
      </c>
      <c r="B39" s="3" t="s">
        <v>392</v>
      </c>
      <c r="C39" s="3">
        <f t="shared" si="2"/>
        <v>6</v>
      </c>
      <c r="D39" s="3">
        <v>1</v>
      </c>
      <c r="E39" s="3">
        <v>3</v>
      </c>
      <c r="F39" s="3">
        <v>2</v>
      </c>
      <c r="G39" s="3"/>
    </row>
    <row r="40" spans="1:7" x14ac:dyDescent="0.25">
      <c r="A40" s="97" t="s">
        <v>53</v>
      </c>
      <c r="B40" s="3" t="s">
        <v>144</v>
      </c>
      <c r="C40" s="3">
        <f t="shared" si="2"/>
        <v>14</v>
      </c>
      <c r="D40" s="3">
        <v>11</v>
      </c>
      <c r="E40" s="3">
        <v>1</v>
      </c>
      <c r="F40" s="3">
        <v>2</v>
      </c>
      <c r="G40" s="3"/>
    </row>
    <row r="41" spans="1:7" x14ac:dyDescent="0.25">
      <c r="A41" s="97" t="s">
        <v>53</v>
      </c>
      <c r="B41" s="3" t="s">
        <v>156</v>
      </c>
      <c r="C41" s="3">
        <f t="shared" si="2"/>
        <v>6</v>
      </c>
      <c r="D41" s="3">
        <v>3</v>
      </c>
      <c r="E41" s="3">
        <v>1</v>
      </c>
      <c r="F41" s="3">
        <v>2</v>
      </c>
      <c r="G41" s="3"/>
    </row>
    <row r="42" spans="1:7" x14ac:dyDescent="0.25">
      <c r="A42" s="97" t="s">
        <v>53</v>
      </c>
      <c r="B42" s="3" t="s">
        <v>161</v>
      </c>
      <c r="C42" s="3">
        <f t="shared" si="2"/>
        <v>5</v>
      </c>
      <c r="D42" s="3"/>
      <c r="E42" s="3"/>
      <c r="F42" s="3">
        <v>5</v>
      </c>
      <c r="G42" s="3"/>
    </row>
    <row r="43" spans="1:7" x14ac:dyDescent="0.25">
      <c r="A43" s="97" t="s">
        <v>53</v>
      </c>
      <c r="B43" s="3" t="s">
        <v>393</v>
      </c>
      <c r="C43" s="3">
        <f t="shared" si="2"/>
        <v>3</v>
      </c>
      <c r="D43" s="3">
        <v>1</v>
      </c>
      <c r="E43" s="3">
        <v>2</v>
      </c>
      <c r="F43" s="3"/>
      <c r="G43" s="3"/>
    </row>
    <row r="44" spans="1:7" x14ac:dyDescent="0.25">
      <c r="A44" s="97" t="s">
        <v>53</v>
      </c>
      <c r="B44" s="3" t="s">
        <v>394</v>
      </c>
      <c r="C44" s="3">
        <f t="shared" si="2"/>
        <v>13</v>
      </c>
      <c r="D44" s="3">
        <v>11</v>
      </c>
      <c r="E44" s="3">
        <v>2</v>
      </c>
      <c r="F44" s="3"/>
      <c r="G44" s="3"/>
    </row>
    <row r="45" spans="1:7" x14ac:dyDescent="0.25">
      <c r="A45" s="97" t="s">
        <v>53</v>
      </c>
      <c r="B45" s="3" t="s">
        <v>145</v>
      </c>
      <c r="C45" s="3">
        <f t="shared" si="2"/>
        <v>5</v>
      </c>
      <c r="D45" s="3"/>
      <c r="E45" s="3">
        <v>1</v>
      </c>
      <c r="F45" s="3">
        <v>4</v>
      </c>
      <c r="G45" s="3"/>
    </row>
    <row r="46" spans="1:7" x14ac:dyDescent="0.25">
      <c r="A46" s="97" t="s">
        <v>53</v>
      </c>
      <c r="B46" s="3" t="s">
        <v>395</v>
      </c>
      <c r="C46" s="3">
        <f t="shared" si="2"/>
        <v>3</v>
      </c>
      <c r="D46" s="3">
        <v>1</v>
      </c>
      <c r="E46" s="3">
        <v>2</v>
      </c>
      <c r="F46" s="3"/>
      <c r="G46" s="3"/>
    </row>
    <row r="47" spans="1:7" x14ac:dyDescent="0.25">
      <c r="A47" s="97" t="s">
        <v>53</v>
      </c>
      <c r="B47" s="3" t="s">
        <v>396</v>
      </c>
      <c r="C47" s="3">
        <f t="shared" si="2"/>
        <v>1</v>
      </c>
      <c r="D47" s="3"/>
      <c r="E47" s="3">
        <v>1</v>
      </c>
      <c r="F47" s="3"/>
      <c r="G47" s="3"/>
    </row>
    <row r="48" spans="1:7" x14ac:dyDescent="0.25">
      <c r="A48" s="97" t="s">
        <v>53</v>
      </c>
      <c r="B48" s="3" t="s">
        <v>153</v>
      </c>
      <c r="C48" s="3">
        <f t="shared" si="2"/>
        <v>2</v>
      </c>
      <c r="D48" s="3">
        <v>1</v>
      </c>
      <c r="E48" s="3">
        <v>1</v>
      </c>
      <c r="F48" s="3"/>
      <c r="G48" s="3"/>
    </row>
    <row r="49" spans="1:7" x14ac:dyDescent="0.25">
      <c r="A49" s="97" t="s">
        <v>53</v>
      </c>
      <c r="B49" s="3" t="s">
        <v>158</v>
      </c>
      <c r="C49" s="3">
        <f t="shared" si="2"/>
        <v>0</v>
      </c>
      <c r="D49" s="3"/>
      <c r="E49" s="3"/>
      <c r="F49" s="3"/>
      <c r="G49" s="3"/>
    </row>
    <row r="50" spans="1:7" x14ac:dyDescent="0.25">
      <c r="A50" s="97" t="s">
        <v>53</v>
      </c>
      <c r="B50" s="3" t="s">
        <v>397</v>
      </c>
      <c r="C50" s="3">
        <f t="shared" si="2"/>
        <v>3</v>
      </c>
      <c r="D50" s="3"/>
      <c r="E50" s="3"/>
      <c r="F50" s="3">
        <v>3</v>
      </c>
      <c r="G50" s="3"/>
    </row>
    <row r="51" spans="1:7" x14ac:dyDescent="0.25">
      <c r="A51" s="69" t="s">
        <v>54</v>
      </c>
      <c r="B51" s="70" t="s">
        <v>80</v>
      </c>
      <c r="C51" s="70">
        <f t="shared" si="2"/>
        <v>294</v>
      </c>
      <c r="D51" s="3">
        <v>75</v>
      </c>
      <c r="E51" s="3">
        <v>113</v>
      </c>
      <c r="F51" s="3">
        <v>96</v>
      </c>
      <c r="G51" s="3">
        <v>10</v>
      </c>
    </row>
    <row r="52" spans="1:7" x14ac:dyDescent="0.25">
      <c r="A52" s="97" t="s">
        <v>54</v>
      </c>
      <c r="B52" s="3" t="s">
        <v>398</v>
      </c>
      <c r="C52" s="3">
        <f t="shared" si="2"/>
        <v>3</v>
      </c>
      <c r="D52" s="3">
        <v>3</v>
      </c>
      <c r="E52" s="3"/>
      <c r="F52" s="3"/>
      <c r="G52" s="3"/>
    </row>
    <row r="53" spans="1:7" x14ac:dyDescent="0.25">
      <c r="A53" s="97" t="s">
        <v>54</v>
      </c>
      <c r="B53" s="3" t="s">
        <v>399</v>
      </c>
      <c r="C53" s="3">
        <f t="shared" si="2"/>
        <v>55</v>
      </c>
      <c r="D53" s="3">
        <v>24</v>
      </c>
      <c r="E53" s="3">
        <v>18</v>
      </c>
      <c r="F53" s="3">
        <v>13</v>
      </c>
      <c r="G53" s="3"/>
    </row>
    <row r="54" spans="1:7" x14ac:dyDescent="0.25">
      <c r="A54" s="97" t="s">
        <v>54</v>
      </c>
      <c r="B54" s="3" t="s">
        <v>400</v>
      </c>
      <c r="C54" s="3">
        <f t="shared" si="2"/>
        <v>13</v>
      </c>
      <c r="D54" s="3">
        <v>11</v>
      </c>
      <c r="E54" s="3"/>
      <c r="F54" s="3">
        <v>2</v>
      </c>
      <c r="G54" s="3"/>
    </row>
    <row r="55" spans="1:7" x14ac:dyDescent="0.25">
      <c r="A55" s="69" t="s">
        <v>54</v>
      </c>
      <c r="B55" s="70" t="s">
        <v>176</v>
      </c>
      <c r="C55" s="70">
        <f t="shared" si="2"/>
        <v>142</v>
      </c>
      <c r="D55" s="3">
        <v>36</v>
      </c>
      <c r="E55" s="3">
        <v>72</v>
      </c>
      <c r="F55" s="3">
        <v>34</v>
      </c>
      <c r="G55" s="3"/>
    </row>
    <row r="56" spans="1:7" x14ac:dyDescent="0.25">
      <c r="A56" s="97" t="s">
        <v>54</v>
      </c>
      <c r="B56" s="3" t="s">
        <v>401</v>
      </c>
      <c r="C56" s="3">
        <f t="shared" si="2"/>
        <v>22</v>
      </c>
      <c r="D56" s="3">
        <v>12</v>
      </c>
      <c r="E56" s="3">
        <v>5</v>
      </c>
      <c r="F56" s="3">
        <v>5</v>
      </c>
      <c r="G56" s="3"/>
    </row>
    <row r="57" spans="1:7" x14ac:dyDescent="0.25">
      <c r="A57" s="97" t="s">
        <v>54</v>
      </c>
      <c r="B57" s="3" t="s">
        <v>402</v>
      </c>
      <c r="C57" s="3">
        <f t="shared" si="2"/>
        <v>32</v>
      </c>
      <c r="D57" s="3">
        <v>4</v>
      </c>
      <c r="E57" s="3">
        <v>11</v>
      </c>
      <c r="F57" s="3">
        <v>17</v>
      </c>
      <c r="G57" s="3"/>
    </row>
    <row r="58" spans="1:7" x14ac:dyDescent="0.25">
      <c r="A58" s="97" t="s">
        <v>54</v>
      </c>
      <c r="B58" s="3" t="s">
        <v>403</v>
      </c>
      <c r="C58" s="3">
        <f t="shared" si="2"/>
        <v>21</v>
      </c>
      <c r="D58" s="3">
        <v>7</v>
      </c>
      <c r="E58" s="3">
        <v>9</v>
      </c>
      <c r="F58" s="3">
        <v>5</v>
      </c>
      <c r="G58" s="3"/>
    </row>
    <row r="59" spans="1:7" x14ac:dyDescent="0.25">
      <c r="A59" s="97" t="s">
        <v>54</v>
      </c>
      <c r="B59" s="3" t="s">
        <v>404</v>
      </c>
      <c r="C59" s="3">
        <f t="shared" si="2"/>
        <v>12</v>
      </c>
      <c r="D59" s="3">
        <v>3</v>
      </c>
      <c r="E59" s="3">
        <v>4</v>
      </c>
      <c r="F59" s="3">
        <v>5</v>
      </c>
      <c r="G59" s="3"/>
    </row>
    <row r="60" spans="1:7" x14ac:dyDescent="0.25">
      <c r="A60" s="97" t="s">
        <v>54</v>
      </c>
      <c r="B60" s="3" t="s">
        <v>405</v>
      </c>
      <c r="C60" s="3">
        <f t="shared" si="2"/>
        <v>12</v>
      </c>
      <c r="D60" s="3"/>
      <c r="E60" s="3">
        <v>9</v>
      </c>
      <c r="F60" s="3">
        <v>3</v>
      </c>
      <c r="G60" s="3"/>
    </row>
    <row r="61" spans="1:7" x14ac:dyDescent="0.25">
      <c r="A61" s="69" t="s">
        <v>54</v>
      </c>
      <c r="B61" s="70" t="s">
        <v>175</v>
      </c>
      <c r="C61" s="70">
        <f t="shared" si="2"/>
        <v>80</v>
      </c>
      <c r="D61" s="3">
        <v>18</v>
      </c>
      <c r="E61" s="3">
        <v>32</v>
      </c>
      <c r="F61" s="3">
        <v>30</v>
      </c>
      <c r="G61" s="3"/>
    </row>
    <row r="62" spans="1:7" x14ac:dyDescent="0.25">
      <c r="A62" s="97" t="s">
        <v>54</v>
      </c>
      <c r="B62" s="3" t="s">
        <v>406</v>
      </c>
      <c r="C62" s="3">
        <f t="shared" si="2"/>
        <v>11</v>
      </c>
      <c r="D62" s="3">
        <v>2</v>
      </c>
      <c r="E62" s="3">
        <v>6</v>
      </c>
      <c r="F62" s="3">
        <v>3</v>
      </c>
      <c r="G62" s="3"/>
    </row>
    <row r="63" spans="1:7" x14ac:dyDescent="0.25">
      <c r="A63" s="97" t="s">
        <v>54</v>
      </c>
      <c r="B63" s="3" t="s">
        <v>164</v>
      </c>
      <c r="C63" s="3">
        <f t="shared" si="2"/>
        <v>8</v>
      </c>
      <c r="D63" s="3">
        <v>5</v>
      </c>
      <c r="E63" s="3">
        <v>2</v>
      </c>
      <c r="F63" s="3">
        <v>1</v>
      </c>
      <c r="G63" s="3"/>
    </row>
    <row r="64" spans="1:7" x14ac:dyDescent="0.25">
      <c r="A64" s="97" t="s">
        <v>54</v>
      </c>
      <c r="B64" s="3" t="s">
        <v>407</v>
      </c>
      <c r="C64" s="3">
        <f t="shared" si="2"/>
        <v>2</v>
      </c>
      <c r="D64" s="3"/>
      <c r="E64" s="3">
        <v>1</v>
      </c>
      <c r="F64" s="3">
        <v>1</v>
      </c>
      <c r="G64" s="3"/>
    </row>
    <row r="65" spans="1:7" x14ac:dyDescent="0.25">
      <c r="A65" s="97" t="s">
        <v>54</v>
      </c>
      <c r="B65" s="3" t="s">
        <v>408</v>
      </c>
      <c r="C65" s="3">
        <f t="shared" si="2"/>
        <v>1</v>
      </c>
      <c r="D65" s="3"/>
      <c r="E65" s="3"/>
      <c r="F65" s="3">
        <v>1</v>
      </c>
      <c r="G65" s="3"/>
    </row>
    <row r="66" spans="1:7" x14ac:dyDescent="0.25">
      <c r="A66" s="97" t="s">
        <v>54</v>
      </c>
      <c r="B66" s="3" t="s">
        <v>409</v>
      </c>
      <c r="C66" s="3">
        <f t="shared" si="2"/>
        <v>14</v>
      </c>
      <c r="D66" s="3">
        <v>2</v>
      </c>
      <c r="E66" s="3">
        <v>8</v>
      </c>
      <c r="F66" s="3">
        <v>4</v>
      </c>
      <c r="G66" s="3"/>
    </row>
    <row r="67" spans="1:7" x14ac:dyDescent="0.25">
      <c r="A67" s="69" t="s">
        <v>54</v>
      </c>
      <c r="B67" s="70" t="s">
        <v>169</v>
      </c>
      <c r="C67" s="70">
        <f t="shared" si="2"/>
        <v>66</v>
      </c>
      <c r="D67" s="3">
        <v>13</v>
      </c>
      <c r="E67" s="3">
        <v>23</v>
      </c>
      <c r="F67" s="3">
        <v>30</v>
      </c>
      <c r="G67" s="3"/>
    </row>
    <row r="68" spans="1:7" x14ac:dyDescent="0.25">
      <c r="A68" s="97" t="s">
        <v>54</v>
      </c>
      <c r="B68" s="3" t="s">
        <v>410</v>
      </c>
      <c r="C68" s="3">
        <f t="shared" si="2"/>
        <v>14</v>
      </c>
      <c r="D68" s="3">
        <v>2</v>
      </c>
      <c r="E68" s="3">
        <v>8</v>
      </c>
      <c r="F68" s="3">
        <v>4</v>
      </c>
      <c r="G68" s="3"/>
    </row>
    <row r="69" spans="1:7" x14ac:dyDescent="0.25">
      <c r="A69" s="97" t="s">
        <v>55</v>
      </c>
      <c r="B69" s="3" t="s">
        <v>194</v>
      </c>
      <c r="C69" s="3">
        <f t="shared" si="2"/>
        <v>8</v>
      </c>
      <c r="D69" s="3">
        <v>5</v>
      </c>
      <c r="E69" s="3">
        <v>3</v>
      </c>
      <c r="F69" s="3"/>
      <c r="G69" s="3"/>
    </row>
    <row r="70" spans="1:7" x14ac:dyDescent="0.25">
      <c r="A70" s="97" t="s">
        <v>55</v>
      </c>
      <c r="B70" s="3" t="s">
        <v>193</v>
      </c>
      <c r="C70" s="3">
        <f t="shared" si="2"/>
        <v>5</v>
      </c>
      <c r="D70" s="3">
        <v>3</v>
      </c>
      <c r="E70" s="3">
        <v>2</v>
      </c>
      <c r="F70" s="3"/>
      <c r="G70" s="3"/>
    </row>
    <row r="71" spans="1:7" x14ac:dyDescent="0.25">
      <c r="A71" s="97" t="s">
        <v>7</v>
      </c>
      <c r="B71" s="3" t="s">
        <v>198</v>
      </c>
      <c r="C71" s="3">
        <f t="shared" si="2"/>
        <v>23</v>
      </c>
      <c r="D71" s="3">
        <v>8</v>
      </c>
      <c r="E71" s="3">
        <v>8</v>
      </c>
      <c r="F71" s="3">
        <v>7</v>
      </c>
      <c r="G71" s="3"/>
    </row>
    <row r="72" spans="1:7" x14ac:dyDescent="0.25">
      <c r="A72" s="97" t="s">
        <v>7</v>
      </c>
      <c r="B72" s="3" t="s">
        <v>411</v>
      </c>
      <c r="C72" s="3">
        <f t="shared" si="2"/>
        <v>19</v>
      </c>
      <c r="D72" s="3">
        <v>9</v>
      </c>
      <c r="E72" s="3">
        <v>6</v>
      </c>
      <c r="F72" s="3">
        <v>4</v>
      </c>
      <c r="G72" s="3"/>
    </row>
    <row r="73" spans="1:7" x14ac:dyDescent="0.25">
      <c r="A73" s="97" t="s">
        <v>7</v>
      </c>
      <c r="B73" s="3" t="s">
        <v>412</v>
      </c>
      <c r="C73" s="3">
        <f t="shared" si="2"/>
        <v>1</v>
      </c>
      <c r="D73" s="3">
        <v>1</v>
      </c>
      <c r="E73" s="3"/>
      <c r="F73" s="3"/>
      <c r="G73" s="3"/>
    </row>
    <row r="74" spans="1:7" x14ac:dyDescent="0.25">
      <c r="A74" s="97" t="s">
        <v>7</v>
      </c>
      <c r="B74" s="3" t="s">
        <v>413</v>
      </c>
      <c r="C74" s="3">
        <f t="shared" si="2"/>
        <v>0</v>
      </c>
      <c r="D74" s="3"/>
      <c r="E74" s="3"/>
      <c r="F74" s="3"/>
      <c r="G74" s="3"/>
    </row>
    <row r="75" spans="1:7" x14ac:dyDescent="0.25">
      <c r="A75" s="97" t="s">
        <v>7</v>
      </c>
      <c r="B75" s="3" t="s">
        <v>414</v>
      </c>
      <c r="C75" s="3">
        <f t="shared" si="2"/>
        <v>0</v>
      </c>
      <c r="D75" s="3"/>
      <c r="E75" s="3"/>
      <c r="F75" s="3"/>
      <c r="G75" s="3"/>
    </row>
    <row r="76" spans="1:7" x14ac:dyDescent="0.25">
      <c r="A76" s="97" t="s">
        <v>7</v>
      </c>
      <c r="B76" s="3" t="s">
        <v>201</v>
      </c>
      <c r="C76" s="3">
        <f t="shared" si="2"/>
        <v>2</v>
      </c>
      <c r="D76" s="3">
        <v>1</v>
      </c>
      <c r="E76" s="3"/>
      <c r="F76" s="3">
        <v>1</v>
      </c>
      <c r="G76" s="3"/>
    </row>
    <row r="77" spans="1:7" x14ac:dyDescent="0.25">
      <c r="A77" s="97" t="s">
        <v>7</v>
      </c>
      <c r="B77" s="3" t="s">
        <v>415</v>
      </c>
      <c r="C77" s="3">
        <f t="shared" si="2"/>
        <v>0</v>
      </c>
      <c r="D77" s="3"/>
      <c r="E77" s="3"/>
      <c r="F77" s="3"/>
      <c r="G77" s="3"/>
    </row>
    <row r="78" spans="1:7" x14ac:dyDescent="0.25">
      <c r="A78" s="69" t="s">
        <v>56</v>
      </c>
      <c r="B78" s="70" t="s">
        <v>416</v>
      </c>
      <c r="C78" s="70">
        <f t="shared" si="2"/>
        <v>73</v>
      </c>
      <c r="D78" s="3">
        <v>31</v>
      </c>
      <c r="E78" s="3">
        <v>23</v>
      </c>
      <c r="F78" s="3">
        <v>19</v>
      </c>
      <c r="G78" s="3"/>
    </row>
    <row r="79" spans="1:7" x14ac:dyDescent="0.25">
      <c r="A79" s="97" t="s">
        <v>56</v>
      </c>
      <c r="B79" s="3" t="s">
        <v>417</v>
      </c>
      <c r="C79" s="3">
        <f t="shared" si="2"/>
        <v>39</v>
      </c>
      <c r="D79" s="3">
        <v>14</v>
      </c>
      <c r="E79" s="3">
        <v>15</v>
      </c>
      <c r="F79" s="3">
        <v>10</v>
      </c>
      <c r="G79" s="3"/>
    </row>
    <row r="80" spans="1:7" x14ac:dyDescent="0.25">
      <c r="A80" s="97" t="s">
        <v>56</v>
      </c>
      <c r="B80" s="3" t="s">
        <v>211</v>
      </c>
      <c r="C80" s="3">
        <f t="shared" ref="C80:C93" si="3">SUM(D80:G80)</f>
        <v>1</v>
      </c>
      <c r="D80" s="3"/>
      <c r="E80" s="3">
        <v>1</v>
      </c>
      <c r="F80" s="3"/>
      <c r="G80" s="3"/>
    </row>
    <row r="81" spans="1:7" x14ac:dyDescent="0.25">
      <c r="A81" s="97" t="s">
        <v>56</v>
      </c>
      <c r="B81" s="3" t="s">
        <v>418</v>
      </c>
      <c r="C81" s="3">
        <f t="shared" si="3"/>
        <v>18</v>
      </c>
      <c r="D81" s="3">
        <v>10</v>
      </c>
      <c r="E81" s="3">
        <v>5</v>
      </c>
      <c r="F81" s="3">
        <v>3</v>
      </c>
      <c r="G81" s="3"/>
    </row>
    <row r="82" spans="1:7" x14ac:dyDescent="0.25">
      <c r="A82" s="97" t="s">
        <v>56</v>
      </c>
      <c r="B82" s="3" t="s">
        <v>419</v>
      </c>
      <c r="C82" s="3">
        <f t="shared" si="3"/>
        <v>0</v>
      </c>
      <c r="D82" s="3"/>
      <c r="E82" s="3"/>
      <c r="F82" s="3"/>
      <c r="G82" s="3"/>
    </row>
    <row r="83" spans="1:7" x14ac:dyDescent="0.25">
      <c r="A83" s="97" t="s">
        <v>56</v>
      </c>
      <c r="B83" s="3" t="s">
        <v>420</v>
      </c>
      <c r="C83" s="3">
        <f t="shared" si="3"/>
        <v>6</v>
      </c>
      <c r="D83" s="3"/>
      <c r="E83" s="3">
        <v>3</v>
      </c>
      <c r="F83" s="3">
        <v>3</v>
      </c>
      <c r="G83" s="3"/>
    </row>
    <row r="84" spans="1:7" x14ac:dyDescent="0.25">
      <c r="A84" s="97" t="s">
        <v>56</v>
      </c>
      <c r="B84" s="3" t="s">
        <v>87</v>
      </c>
      <c r="C84" s="3">
        <f t="shared" si="3"/>
        <v>1</v>
      </c>
      <c r="D84" s="3"/>
      <c r="E84" s="3"/>
      <c r="F84" s="3">
        <v>1</v>
      </c>
      <c r="G84" s="3"/>
    </row>
    <row r="85" spans="1:7" x14ac:dyDescent="0.25">
      <c r="A85" s="97" t="s">
        <v>56</v>
      </c>
      <c r="B85" s="3" t="s">
        <v>234</v>
      </c>
      <c r="C85" s="3">
        <f t="shared" si="3"/>
        <v>3</v>
      </c>
      <c r="D85" s="3"/>
      <c r="E85" s="3">
        <v>2</v>
      </c>
      <c r="F85" s="3">
        <v>1</v>
      </c>
      <c r="G85" s="3"/>
    </row>
    <row r="86" spans="1:7" x14ac:dyDescent="0.25">
      <c r="A86" s="97" t="s">
        <v>56</v>
      </c>
      <c r="B86" s="3" t="s">
        <v>231</v>
      </c>
      <c r="C86" s="3">
        <f t="shared" si="3"/>
        <v>36</v>
      </c>
      <c r="D86" s="3">
        <v>34</v>
      </c>
      <c r="E86" s="3">
        <v>1</v>
      </c>
      <c r="F86" s="3">
        <v>1</v>
      </c>
      <c r="G86" s="3"/>
    </row>
    <row r="87" spans="1:7" x14ac:dyDescent="0.25">
      <c r="A87" s="97" t="s">
        <v>56</v>
      </c>
      <c r="B87" s="3" t="s">
        <v>421</v>
      </c>
      <c r="C87" s="3">
        <f t="shared" si="3"/>
        <v>0</v>
      </c>
      <c r="D87" s="3"/>
      <c r="E87" s="3"/>
      <c r="F87" s="3"/>
      <c r="G87" s="3"/>
    </row>
    <row r="88" spans="1:7" x14ac:dyDescent="0.25">
      <c r="A88" s="97" t="s">
        <v>56</v>
      </c>
      <c r="B88" s="3" t="s">
        <v>422</v>
      </c>
      <c r="C88" s="3">
        <f t="shared" si="3"/>
        <v>7</v>
      </c>
      <c r="D88" s="3">
        <v>3</v>
      </c>
      <c r="E88" s="3">
        <v>4</v>
      </c>
      <c r="F88" s="3"/>
      <c r="G88" s="3"/>
    </row>
    <row r="89" spans="1:7" x14ac:dyDescent="0.25">
      <c r="A89" s="97" t="s">
        <v>56</v>
      </c>
      <c r="B89" s="3" t="s">
        <v>423</v>
      </c>
      <c r="C89" s="3">
        <f t="shared" si="3"/>
        <v>19</v>
      </c>
      <c r="D89" s="3">
        <v>9</v>
      </c>
      <c r="E89" s="3">
        <v>5</v>
      </c>
      <c r="F89" s="3">
        <v>5</v>
      </c>
      <c r="G89" s="3"/>
    </row>
    <row r="90" spans="1:7" x14ac:dyDescent="0.25">
      <c r="A90" s="97" t="s">
        <v>56</v>
      </c>
      <c r="B90" s="3" t="s">
        <v>424</v>
      </c>
      <c r="C90" s="3">
        <f t="shared" si="3"/>
        <v>0</v>
      </c>
      <c r="D90" s="3"/>
      <c r="E90" s="3"/>
      <c r="F90" s="3"/>
      <c r="G90" s="3"/>
    </row>
    <row r="91" spans="1:7" x14ac:dyDescent="0.25">
      <c r="A91" s="97" t="s">
        <v>56</v>
      </c>
      <c r="B91" s="3" t="s">
        <v>425</v>
      </c>
      <c r="C91" s="3">
        <f t="shared" si="3"/>
        <v>0</v>
      </c>
      <c r="D91" s="3"/>
      <c r="E91" s="3"/>
      <c r="F91" s="3"/>
      <c r="G91" s="3"/>
    </row>
    <row r="92" spans="1:7" x14ac:dyDescent="0.25">
      <c r="A92" s="97" t="s">
        <v>56</v>
      </c>
      <c r="B92" s="3" t="s">
        <v>426</v>
      </c>
      <c r="C92" s="3">
        <f t="shared" si="3"/>
        <v>2</v>
      </c>
      <c r="D92" s="3">
        <v>1</v>
      </c>
      <c r="E92" s="3">
        <v>1</v>
      </c>
      <c r="F92" s="3"/>
      <c r="G92" s="3"/>
    </row>
    <row r="93" spans="1:7" x14ac:dyDescent="0.25">
      <c r="A93" s="97" t="s">
        <v>56</v>
      </c>
      <c r="B93" s="3" t="s">
        <v>427</v>
      </c>
      <c r="C93" s="3">
        <f t="shared" si="3"/>
        <v>0</v>
      </c>
      <c r="D93" s="3"/>
      <c r="E93" s="3"/>
      <c r="F93" s="3"/>
      <c r="G93" s="3"/>
    </row>
  </sheetData>
  <mergeCells count="1">
    <mergeCell ref="A1:F1"/>
  </mergeCells>
  <pageMargins left="0.7" right="0.7" top="0.75" bottom="0.75" header="0.3" footer="0.3"/>
  <pageSetup paperSize="9" fitToHeight="0" orientation="landscape" verticalDpi="0" r:id="rId1"/>
  <headerFooter>
    <oddHeader>&amp;L&amp;"Arial,Grassetto"UFFICIO AFFARI ISTITUZIONALI
ELEZIONI STUDENTI maggio 2025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77B88-AF95-493D-8577-1785D8EFC292}">
  <sheetPr>
    <tabColor theme="0" tint="-0.34998626667073579"/>
    <pageSetUpPr fitToPage="1"/>
  </sheetPr>
  <dimension ref="A1:F38"/>
  <sheetViews>
    <sheetView zoomScaleNormal="100" workbookViewId="0">
      <selection activeCell="E2" sqref="E2:F2"/>
    </sheetView>
  </sheetViews>
  <sheetFormatPr defaultRowHeight="13.2" x14ac:dyDescent="0.25"/>
  <cols>
    <col min="1" max="1" width="37.5546875" style="1" bestFit="1" customWidth="1"/>
    <col min="2" max="2" width="40.88671875" customWidth="1"/>
    <col min="3" max="3" width="11.77734375" bestFit="1" customWidth="1"/>
    <col min="4" max="4" width="29.44140625" customWidth="1"/>
    <col min="6" max="6" width="28.6640625" customWidth="1"/>
  </cols>
  <sheetData>
    <row r="1" spans="1:6" ht="44.25" customHeight="1" x14ac:dyDescent="0.25">
      <c r="A1" s="207" t="s">
        <v>61</v>
      </c>
      <c r="B1" s="207"/>
      <c r="C1" s="207"/>
      <c r="D1" s="207"/>
      <c r="E1" s="199"/>
      <c r="F1" s="200"/>
    </row>
    <row r="2" spans="1:6" s="10" customFormat="1" ht="15.6" x14ac:dyDescent="0.3">
      <c r="A2" s="124" t="s">
        <v>0</v>
      </c>
      <c r="B2" s="124" t="s">
        <v>638</v>
      </c>
      <c r="C2" s="124" t="s">
        <v>1</v>
      </c>
      <c r="D2" s="124" t="s">
        <v>305</v>
      </c>
      <c r="E2" s="201" t="s">
        <v>655</v>
      </c>
      <c r="F2" s="202"/>
    </row>
    <row r="3" spans="1:6" x14ac:dyDescent="0.25">
      <c r="A3" s="98"/>
      <c r="B3" s="39"/>
      <c r="C3" s="39"/>
      <c r="D3" s="39"/>
      <c r="E3" s="199"/>
      <c r="F3" s="200"/>
    </row>
    <row r="4" spans="1:6" x14ac:dyDescent="0.25">
      <c r="A4" s="98" t="s">
        <v>51</v>
      </c>
      <c r="B4" s="39">
        <f>C4/57</f>
        <v>0.26315789473684209</v>
      </c>
      <c r="C4" s="39">
        <v>15</v>
      </c>
      <c r="D4" s="39">
        <v>15</v>
      </c>
      <c r="E4" s="199"/>
      <c r="F4" s="200"/>
    </row>
    <row r="5" spans="1:6" x14ac:dyDescent="0.25">
      <c r="A5" s="98" t="s">
        <v>54</v>
      </c>
      <c r="B5" s="39">
        <f t="shared" ref="B5:B7" si="0">C5/57</f>
        <v>1.6842105263157894</v>
      </c>
      <c r="C5" s="39">
        <v>96</v>
      </c>
      <c r="D5" s="39">
        <v>96</v>
      </c>
      <c r="E5" s="199"/>
      <c r="F5" s="200"/>
    </row>
    <row r="6" spans="1:6" x14ac:dyDescent="0.25">
      <c r="A6" s="98" t="s">
        <v>7</v>
      </c>
      <c r="B6" s="39">
        <f t="shared" si="0"/>
        <v>0.26315789473684209</v>
      </c>
      <c r="C6" s="39">
        <v>15</v>
      </c>
      <c r="D6" s="39">
        <v>15</v>
      </c>
      <c r="E6" s="199"/>
      <c r="F6" s="200"/>
    </row>
    <row r="7" spans="1:6" x14ac:dyDescent="0.25">
      <c r="A7" s="98" t="s">
        <v>56</v>
      </c>
      <c r="B7" s="39">
        <f t="shared" si="0"/>
        <v>4.8245614035087723</v>
      </c>
      <c r="C7" s="39">
        <v>275</v>
      </c>
      <c r="D7" s="39">
        <v>275</v>
      </c>
      <c r="E7" s="199"/>
      <c r="F7" s="200"/>
    </row>
    <row r="8" spans="1:6" x14ac:dyDescent="0.25">
      <c r="A8" s="98"/>
      <c r="B8" s="3"/>
      <c r="C8" s="3">
        <f>SUM(C4:C7)</f>
        <v>401</v>
      </c>
      <c r="D8" s="3"/>
      <c r="E8" s="203"/>
      <c r="F8" s="204"/>
    </row>
    <row r="9" spans="1:6" x14ac:dyDescent="0.25">
      <c r="A9" s="98"/>
      <c r="B9" s="3"/>
      <c r="C9" s="3"/>
      <c r="D9" s="3"/>
      <c r="E9" s="203"/>
      <c r="F9" s="204"/>
    </row>
    <row r="10" spans="1:6" s="10" customFormat="1" ht="15.6" x14ac:dyDescent="0.3">
      <c r="A10" s="38" t="s">
        <v>0</v>
      </c>
      <c r="B10" s="9" t="s">
        <v>6</v>
      </c>
      <c r="C10" s="9" t="s">
        <v>1</v>
      </c>
      <c r="D10" s="9" t="s">
        <v>305</v>
      </c>
      <c r="E10" s="205"/>
      <c r="F10" s="206"/>
    </row>
    <row r="11" spans="1:6" x14ac:dyDescent="0.25">
      <c r="A11" s="98"/>
      <c r="B11" s="3"/>
      <c r="C11" s="3"/>
      <c r="D11" s="3"/>
      <c r="E11" s="203"/>
      <c r="F11" s="204"/>
    </row>
    <row r="12" spans="1:6" x14ac:dyDescent="0.25">
      <c r="A12" s="98" t="s">
        <v>51</v>
      </c>
      <c r="B12" s="3" t="s">
        <v>125</v>
      </c>
      <c r="C12" s="3">
        <v>6</v>
      </c>
      <c r="D12" s="3">
        <v>6</v>
      </c>
      <c r="E12" s="203"/>
      <c r="F12" s="204"/>
    </row>
    <row r="13" spans="1:6" x14ac:dyDescent="0.25">
      <c r="A13" s="98" t="s">
        <v>51</v>
      </c>
      <c r="B13" s="3" t="s">
        <v>428</v>
      </c>
      <c r="C13" s="3"/>
      <c r="D13" s="3"/>
      <c r="E13" s="203"/>
      <c r="F13" s="204"/>
    </row>
    <row r="14" spans="1:6" x14ac:dyDescent="0.25">
      <c r="A14" s="98" t="s">
        <v>51</v>
      </c>
      <c r="B14" s="3" t="s">
        <v>429</v>
      </c>
      <c r="C14" s="3"/>
      <c r="D14" s="3"/>
      <c r="E14" s="203"/>
      <c r="F14" s="204"/>
    </row>
    <row r="15" spans="1:6" x14ac:dyDescent="0.25">
      <c r="A15" s="98" t="s">
        <v>51</v>
      </c>
      <c r="B15" s="3" t="s">
        <v>430</v>
      </c>
      <c r="C15" s="3"/>
      <c r="D15" s="3"/>
      <c r="E15" s="203"/>
      <c r="F15" s="204"/>
    </row>
    <row r="16" spans="1:6" x14ac:dyDescent="0.25">
      <c r="A16" s="98" t="s">
        <v>51</v>
      </c>
      <c r="B16" s="3" t="s">
        <v>431</v>
      </c>
      <c r="C16" s="3"/>
      <c r="D16" s="3"/>
      <c r="E16" s="203"/>
      <c r="F16" s="204"/>
    </row>
    <row r="17" spans="1:6" x14ac:dyDescent="0.25">
      <c r="A17" s="69" t="s">
        <v>54</v>
      </c>
      <c r="B17" s="70" t="s">
        <v>185</v>
      </c>
      <c r="C17" s="70">
        <v>48</v>
      </c>
      <c r="D17" s="70">
        <v>48</v>
      </c>
      <c r="E17" s="203"/>
      <c r="F17" s="204"/>
    </row>
    <row r="18" spans="1:6" x14ac:dyDescent="0.25">
      <c r="A18" s="69" t="s">
        <v>54</v>
      </c>
      <c r="B18" s="70" t="s">
        <v>179</v>
      </c>
      <c r="C18" s="70">
        <v>28</v>
      </c>
      <c r="D18" s="70">
        <v>28</v>
      </c>
      <c r="E18" s="203"/>
      <c r="F18" s="204"/>
    </row>
    <row r="19" spans="1:6" x14ac:dyDescent="0.25">
      <c r="A19" s="98" t="s">
        <v>54</v>
      </c>
      <c r="B19" s="3" t="s">
        <v>432</v>
      </c>
      <c r="C19" s="3">
        <v>25</v>
      </c>
      <c r="D19" s="3">
        <v>25</v>
      </c>
      <c r="E19" s="203"/>
      <c r="F19" s="204"/>
    </row>
    <row r="20" spans="1:6" x14ac:dyDescent="0.25">
      <c r="A20" s="98" t="s">
        <v>54</v>
      </c>
      <c r="B20" s="3" t="s">
        <v>433</v>
      </c>
      <c r="C20" s="3"/>
      <c r="D20" s="3"/>
      <c r="E20" s="203"/>
      <c r="F20" s="204"/>
    </row>
    <row r="21" spans="1:6" x14ac:dyDescent="0.25">
      <c r="A21" s="98" t="s">
        <v>54</v>
      </c>
      <c r="B21" s="3" t="s">
        <v>434</v>
      </c>
      <c r="C21" s="3"/>
      <c r="D21" s="3"/>
      <c r="E21" s="203"/>
      <c r="F21" s="204"/>
    </row>
    <row r="22" spans="1:6" x14ac:dyDescent="0.25">
      <c r="A22" s="98" t="s">
        <v>7</v>
      </c>
      <c r="B22" s="3" t="s">
        <v>435</v>
      </c>
      <c r="C22" s="3">
        <v>6</v>
      </c>
      <c r="D22" s="3">
        <v>6</v>
      </c>
      <c r="E22" s="203"/>
      <c r="F22" s="204"/>
    </row>
    <row r="23" spans="1:6" x14ac:dyDescent="0.25">
      <c r="A23" s="98" t="s">
        <v>7</v>
      </c>
      <c r="B23" s="3" t="s">
        <v>436</v>
      </c>
      <c r="C23" s="3">
        <v>1</v>
      </c>
      <c r="D23" s="3">
        <v>1</v>
      </c>
      <c r="E23" s="203"/>
      <c r="F23" s="204"/>
    </row>
    <row r="24" spans="1:6" x14ac:dyDescent="0.25">
      <c r="A24" s="69" t="s">
        <v>56</v>
      </c>
      <c r="B24" s="70" t="s">
        <v>89</v>
      </c>
      <c r="C24" s="70">
        <v>77</v>
      </c>
      <c r="D24" s="70">
        <v>77</v>
      </c>
      <c r="E24" s="203"/>
      <c r="F24" s="204"/>
    </row>
    <row r="25" spans="1:6" x14ac:dyDescent="0.25">
      <c r="A25" s="69" t="s">
        <v>56</v>
      </c>
      <c r="B25" s="70" t="s">
        <v>437</v>
      </c>
      <c r="C25" s="70">
        <v>40</v>
      </c>
      <c r="D25" s="70">
        <v>40</v>
      </c>
      <c r="E25" s="203"/>
      <c r="F25" s="204"/>
    </row>
    <row r="26" spans="1:6" x14ac:dyDescent="0.25">
      <c r="A26" s="69" t="s">
        <v>56</v>
      </c>
      <c r="B26" s="70" t="s">
        <v>438</v>
      </c>
      <c r="C26" s="70">
        <v>80</v>
      </c>
      <c r="D26" s="70">
        <v>80</v>
      </c>
      <c r="E26" s="203"/>
      <c r="F26" s="204"/>
    </row>
    <row r="27" spans="1:6" x14ac:dyDescent="0.25">
      <c r="A27" s="69" t="s">
        <v>56</v>
      </c>
      <c r="B27" s="70" t="s">
        <v>220</v>
      </c>
      <c r="C27" s="70">
        <v>76</v>
      </c>
      <c r="D27" s="70">
        <v>76</v>
      </c>
      <c r="E27" s="203"/>
      <c r="F27" s="204"/>
    </row>
    <row r="28" spans="1:6" x14ac:dyDescent="0.25">
      <c r="A28" s="98" t="s">
        <v>56</v>
      </c>
      <c r="B28" s="3" t="s">
        <v>218</v>
      </c>
      <c r="C28" s="3">
        <v>22</v>
      </c>
      <c r="D28" s="3">
        <v>22</v>
      </c>
      <c r="E28" s="203"/>
      <c r="F28" s="204"/>
    </row>
    <row r="29" spans="1:6" x14ac:dyDescent="0.25">
      <c r="A29" s="69" t="s">
        <v>56</v>
      </c>
      <c r="B29" s="70" t="s">
        <v>439</v>
      </c>
      <c r="C29" s="70">
        <v>64</v>
      </c>
      <c r="D29" s="70">
        <v>64</v>
      </c>
      <c r="E29" s="203"/>
      <c r="F29" s="204"/>
    </row>
    <row r="30" spans="1:6" x14ac:dyDescent="0.25">
      <c r="A30" s="98" t="s">
        <v>56</v>
      </c>
      <c r="B30" s="3" t="s">
        <v>440</v>
      </c>
      <c r="C30" s="3">
        <v>24</v>
      </c>
      <c r="D30" s="3">
        <v>24</v>
      </c>
      <c r="E30" s="203"/>
      <c r="F30" s="204"/>
    </row>
    <row r="31" spans="1:6" x14ac:dyDescent="0.25">
      <c r="A31" s="98" t="s">
        <v>56</v>
      </c>
      <c r="B31" s="3" t="s">
        <v>441</v>
      </c>
      <c r="C31" s="3">
        <v>9</v>
      </c>
      <c r="D31" s="3">
        <v>9</v>
      </c>
      <c r="E31" s="203"/>
      <c r="F31" s="204"/>
    </row>
    <row r="32" spans="1:6" x14ac:dyDescent="0.25">
      <c r="A32" s="98" t="s">
        <v>56</v>
      </c>
      <c r="B32" s="3" t="s">
        <v>442</v>
      </c>
      <c r="C32" s="3">
        <v>5</v>
      </c>
      <c r="D32" s="3">
        <v>5</v>
      </c>
      <c r="E32" s="203"/>
      <c r="F32" s="204"/>
    </row>
    <row r="33" spans="1:6" x14ac:dyDescent="0.25">
      <c r="A33" s="98" t="s">
        <v>56</v>
      </c>
      <c r="B33" s="3" t="s">
        <v>219</v>
      </c>
      <c r="C33" s="3">
        <v>33</v>
      </c>
      <c r="D33" s="3">
        <v>33</v>
      </c>
      <c r="E33" s="203"/>
      <c r="F33" s="204"/>
    </row>
    <row r="34" spans="1:6" x14ac:dyDescent="0.25">
      <c r="A34" s="98" t="s">
        <v>56</v>
      </c>
      <c r="B34" s="3" t="s">
        <v>217</v>
      </c>
      <c r="C34" s="3">
        <v>14</v>
      </c>
      <c r="D34" s="3">
        <v>14</v>
      </c>
      <c r="E34" s="203"/>
      <c r="F34" s="204"/>
    </row>
    <row r="35" spans="1:6" x14ac:dyDescent="0.25">
      <c r="A35" s="98" t="s">
        <v>56</v>
      </c>
      <c r="B35" s="3" t="s">
        <v>443</v>
      </c>
      <c r="C35" s="3">
        <v>6</v>
      </c>
      <c r="D35" s="3">
        <v>6</v>
      </c>
      <c r="E35" s="203"/>
      <c r="F35" s="204"/>
    </row>
    <row r="36" spans="1:6" x14ac:dyDescent="0.25">
      <c r="A36" s="98" t="s">
        <v>56</v>
      </c>
      <c r="B36" s="3" t="s">
        <v>444</v>
      </c>
      <c r="C36" s="3">
        <v>3</v>
      </c>
      <c r="D36" s="3">
        <v>3</v>
      </c>
      <c r="E36" s="203"/>
      <c r="F36" s="204"/>
    </row>
    <row r="37" spans="1:6" x14ac:dyDescent="0.25">
      <c r="A37" s="98" t="s">
        <v>56</v>
      </c>
      <c r="B37" s="3" t="s">
        <v>445</v>
      </c>
      <c r="C37" s="3"/>
      <c r="D37" s="3"/>
      <c r="E37" s="203"/>
      <c r="F37" s="204"/>
    </row>
    <row r="38" spans="1:6" x14ac:dyDescent="0.25">
      <c r="A38" s="98" t="s">
        <v>56</v>
      </c>
      <c r="B38" s="3" t="s">
        <v>446</v>
      </c>
      <c r="C38" s="3">
        <v>1</v>
      </c>
      <c r="D38" s="3">
        <v>1</v>
      </c>
      <c r="E38" s="203"/>
      <c r="F38" s="204"/>
    </row>
  </sheetData>
  <mergeCells count="39">
    <mergeCell ref="E38:F38"/>
    <mergeCell ref="E31:F31"/>
    <mergeCell ref="E32:F32"/>
    <mergeCell ref="E33:F33"/>
    <mergeCell ref="E34:F34"/>
    <mergeCell ref="E35:F35"/>
    <mergeCell ref="E36:F36"/>
    <mergeCell ref="E27:F27"/>
    <mergeCell ref="E28:F28"/>
    <mergeCell ref="E1:F1"/>
    <mergeCell ref="A1:D1"/>
    <mergeCell ref="E37:F37"/>
    <mergeCell ref="E30:F30"/>
    <mergeCell ref="E19:F19"/>
    <mergeCell ref="E20:F20"/>
    <mergeCell ref="E21:F21"/>
    <mergeCell ref="E22:F22"/>
    <mergeCell ref="E23:F23"/>
    <mergeCell ref="E29:F29"/>
    <mergeCell ref="E18:F18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24:F24"/>
    <mergeCell ref="E25:F25"/>
    <mergeCell ref="E26:F26"/>
    <mergeCell ref="E6:F6"/>
    <mergeCell ref="E2:F2"/>
    <mergeCell ref="E3:F3"/>
    <mergeCell ref="E4:F4"/>
    <mergeCell ref="E5:F5"/>
  </mergeCells>
  <pageMargins left="0.7" right="0.7" top="0.75" bottom="0.75" header="0.3" footer="0.3"/>
  <pageSetup paperSize="9" fitToHeight="0" orientation="landscape" verticalDpi="0" r:id="rId1"/>
  <headerFooter>
    <oddHeader>&amp;L&amp;"Arial,Grassetto"UFFICIO AFFARI ISTITUZIONALI
ELEZIONI STUDENTI maggio 2025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CA5CD-E0BD-43C1-A342-83680D523E44}">
  <sheetPr>
    <tabColor theme="0" tint="-0.34998626667073579"/>
  </sheetPr>
  <dimension ref="A1:Q37"/>
  <sheetViews>
    <sheetView workbookViewId="0">
      <selection activeCell="F34" sqref="F34"/>
    </sheetView>
  </sheetViews>
  <sheetFormatPr defaultRowHeight="13.2" x14ac:dyDescent="0.25"/>
  <cols>
    <col min="1" max="1" width="37.5546875" style="1" bestFit="1" customWidth="1"/>
    <col min="2" max="2" width="42.21875" bestFit="1" customWidth="1"/>
    <col min="3" max="3" width="11.77734375" bestFit="1" customWidth="1"/>
    <col min="4" max="4" width="23.44140625" customWidth="1"/>
    <col min="5" max="5" width="18.88671875" customWidth="1"/>
  </cols>
  <sheetData>
    <row r="1" spans="1:5" ht="44.25" customHeight="1" x14ac:dyDescent="0.3">
      <c r="A1" s="208" t="s">
        <v>62</v>
      </c>
      <c r="B1" s="209"/>
      <c r="C1" s="209"/>
      <c r="D1" s="209"/>
      <c r="E1" s="86" t="s">
        <v>628</v>
      </c>
    </row>
    <row r="2" spans="1:5" s="10" customFormat="1" ht="15.6" x14ac:dyDescent="0.3">
      <c r="A2" s="82" t="s">
        <v>0</v>
      </c>
      <c r="B2" s="38" t="s">
        <v>639</v>
      </c>
      <c r="C2" s="38" t="s">
        <v>1</v>
      </c>
      <c r="D2" s="38" t="s">
        <v>304</v>
      </c>
      <c r="E2" s="83"/>
    </row>
    <row r="3" spans="1:5" x14ac:dyDescent="0.25">
      <c r="A3" s="99"/>
      <c r="B3" s="39"/>
      <c r="C3" s="39"/>
      <c r="D3" s="39"/>
      <c r="E3" s="84"/>
    </row>
    <row r="4" spans="1:5" x14ac:dyDescent="0.25">
      <c r="A4" s="99" t="s">
        <v>51</v>
      </c>
      <c r="B4" s="39">
        <f>C4/61</f>
        <v>9.8360655737704916E-2</v>
      </c>
      <c r="C4" s="39">
        <f>SUM(D4:W4)</f>
        <v>6</v>
      </c>
      <c r="D4" s="39">
        <v>6</v>
      </c>
      <c r="E4" s="84"/>
    </row>
    <row r="5" spans="1:5" x14ac:dyDescent="0.25">
      <c r="A5" s="99" t="s">
        <v>54</v>
      </c>
      <c r="B5" s="39">
        <f t="shared" ref="B5:B7" si="0">C5/61</f>
        <v>4.4918032786885247</v>
      </c>
      <c r="C5" s="39">
        <f>SUM(D5:W5)</f>
        <v>274</v>
      </c>
      <c r="D5" s="39">
        <v>247</v>
      </c>
      <c r="E5" s="84">
        <v>27</v>
      </c>
    </row>
    <row r="6" spans="1:5" x14ac:dyDescent="0.25">
      <c r="A6" s="99" t="s">
        <v>7</v>
      </c>
      <c r="B6" s="39">
        <f t="shared" si="0"/>
        <v>1.3770491803278688</v>
      </c>
      <c r="C6" s="39">
        <f>SUM(D6:W6)</f>
        <v>84</v>
      </c>
      <c r="D6" s="39">
        <v>82</v>
      </c>
      <c r="E6" s="84">
        <v>2</v>
      </c>
    </row>
    <row r="7" spans="1:5" x14ac:dyDescent="0.25">
      <c r="A7" s="99" t="s">
        <v>56</v>
      </c>
      <c r="B7" s="39">
        <f t="shared" si="0"/>
        <v>1.1147540983606556</v>
      </c>
      <c r="C7" s="39">
        <f>SUM(D7:W7)</f>
        <v>68</v>
      </c>
      <c r="D7" s="39">
        <v>67</v>
      </c>
      <c r="E7" s="84">
        <v>1</v>
      </c>
    </row>
    <row r="8" spans="1:5" x14ac:dyDescent="0.25">
      <c r="A8" s="99"/>
      <c r="B8" s="3"/>
      <c r="C8" s="3">
        <f>SUM(C4:C7)</f>
        <v>432</v>
      </c>
      <c r="D8" s="3"/>
      <c r="E8" s="78"/>
    </row>
    <row r="9" spans="1:5" x14ac:dyDescent="0.25">
      <c r="A9" s="99"/>
      <c r="B9" s="3"/>
      <c r="C9" s="3"/>
      <c r="D9" s="3"/>
      <c r="E9" s="78"/>
    </row>
    <row r="10" spans="1:5" s="10" customFormat="1" ht="15.6" x14ac:dyDescent="0.3">
      <c r="A10" s="82" t="s">
        <v>0</v>
      </c>
      <c r="B10" s="9" t="s">
        <v>6</v>
      </c>
      <c r="C10" s="9" t="s">
        <v>1</v>
      </c>
      <c r="D10" s="9" t="s">
        <v>304</v>
      </c>
      <c r="E10" s="77"/>
    </row>
    <row r="11" spans="1:5" x14ac:dyDescent="0.25">
      <c r="A11" s="99"/>
      <c r="B11" s="3"/>
      <c r="C11" s="3"/>
      <c r="D11" s="3"/>
      <c r="E11" s="78"/>
    </row>
    <row r="12" spans="1:5" x14ac:dyDescent="0.25">
      <c r="A12" s="99" t="s">
        <v>51</v>
      </c>
      <c r="B12" s="3" t="s">
        <v>447</v>
      </c>
      <c r="C12" s="39">
        <f>SUM(D12:W12)</f>
        <v>4</v>
      </c>
      <c r="D12" s="3">
        <v>4</v>
      </c>
      <c r="E12" s="78"/>
    </row>
    <row r="13" spans="1:5" x14ac:dyDescent="0.25">
      <c r="A13" s="100" t="s">
        <v>54</v>
      </c>
      <c r="B13" s="70" t="s">
        <v>448</v>
      </c>
      <c r="C13" s="70">
        <f>SUM(D13:W13)</f>
        <v>151</v>
      </c>
      <c r="D13" s="3">
        <v>130</v>
      </c>
      <c r="E13" s="78">
        <v>21</v>
      </c>
    </row>
    <row r="14" spans="1:5" x14ac:dyDescent="0.25">
      <c r="A14" s="100" t="s">
        <v>54</v>
      </c>
      <c r="B14" s="70" t="s">
        <v>177</v>
      </c>
      <c r="C14" s="70">
        <f t="shared" ref="C14:C37" si="1">SUM(D14:W14)</f>
        <v>65</v>
      </c>
      <c r="D14" s="3">
        <v>47</v>
      </c>
      <c r="E14" s="78">
        <v>18</v>
      </c>
    </row>
    <row r="15" spans="1:5" x14ac:dyDescent="0.25">
      <c r="A15" s="100" t="s">
        <v>54</v>
      </c>
      <c r="B15" s="70" t="s">
        <v>178</v>
      </c>
      <c r="C15" s="70">
        <f t="shared" si="1"/>
        <v>86</v>
      </c>
      <c r="D15" s="3">
        <v>85</v>
      </c>
      <c r="E15" s="78">
        <v>1</v>
      </c>
    </row>
    <row r="16" spans="1:5" x14ac:dyDescent="0.25">
      <c r="A16" s="100" t="s">
        <v>54</v>
      </c>
      <c r="B16" s="70" t="s">
        <v>91</v>
      </c>
      <c r="C16" s="70">
        <f t="shared" si="1"/>
        <v>27</v>
      </c>
      <c r="D16" s="3">
        <v>27</v>
      </c>
      <c r="E16" s="78"/>
    </row>
    <row r="17" spans="1:17" x14ac:dyDescent="0.25">
      <c r="A17" s="99" t="s">
        <v>54</v>
      </c>
      <c r="B17" s="3" t="s">
        <v>449</v>
      </c>
      <c r="C17" s="39">
        <f t="shared" si="1"/>
        <v>4</v>
      </c>
      <c r="D17" s="3">
        <v>4</v>
      </c>
      <c r="E17" s="78"/>
    </row>
    <row r="18" spans="1:17" x14ac:dyDescent="0.25">
      <c r="A18" s="99" t="s">
        <v>54</v>
      </c>
      <c r="B18" s="3" t="s">
        <v>450</v>
      </c>
      <c r="C18" s="39">
        <f t="shared" si="1"/>
        <v>0</v>
      </c>
      <c r="D18" s="3"/>
      <c r="E18" s="78"/>
    </row>
    <row r="19" spans="1:17" x14ac:dyDescent="0.25">
      <c r="A19" s="99" t="s">
        <v>54</v>
      </c>
      <c r="B19" s="3" t="s">
        <v>99</v>
      </c>
      <c r="C19" s="39">
        <f t="shared" si="1"/>
        <v>11</v>
      </c>
      <c r="D19" s="3">
        <v>9</v>
      </c>
      <c r="E19" s="78">
        <v>2</v>
      </c>
    </row>
    <row r="20" spans="1:17" x14ac:dyDescent="0.25">
      <c r="A20" s="99" t="s">
        <v>54</v>
      </c>
      <c r="B20" s="3" t="s">
        <v>451</v>
      </c>
      <c r="C20" s="39">
        <f t="shared" si="1"/>
        <v>0</v>
      </c>
      <c r="D20" s="3"/>
      <c r="E20" s="78"/>
    </row>
    <row r="21" spans="1:17" x14ac:dyDescent="0.25">
      <c r="A21" s="99" t="s">
        <v>54</v>
      </c>
      <c r="B21" s="3" t="s">
        <v>452</v>
      </c>
      <c r="C21" s="39">
        <f t="shared" si="1"/>
        <v>0</v>
      </c>
      <c r="D21" s="3"/>
      <c r="E21" s="78"/>
    </row>
    <row r="22" spans="1:17" x14ac:dyDescent="0.25">
      <c r="A22" s="100" t="s">
        <v>54</v>
      </c>
      <c r="B22" s="70" t="s">
        <v>453</v>
      </c>
      <c r="C22" s="70">
        <f t="shared" si="1"/>
        <v>24</v>
      </c>
      <c r="D22" s="3">
        <v>24</v>
      </c>
      <c r="E22" s="78"/>
    </row>
    <row r="23" spans="1:17" x14ac:dyDescent="0.25">
      <c r="A23" s="99" t="s">
        <v>54</v>
      </c>
      <c r="B23" s="3" t="s">
        <v>454</v>
      </c>
      <c r="C23" s="39">
        <f t="shared" si="1"/>
        <v>23</v>
      </c>
      <c r="D23" s="3">
        <v>23</v>
      </c>
      <c r="E23" s="78"/>
    </row>
    <row r="24" spans="1:17" x14ac:dyDescent="0.25">
      <c r="A24" s="99" t="s">
        <v>54</v>
      </c>
      <c r="B24" s="3" t="s">
        <v>455</v>
      </c>
      <c r="C24" s="39">
        <f t="shared" si="1"/>
        <v>8</v>
      </c>
      <c r="D24" s="3">
        <v>8</v>
      </c>
      <c r="E24" s="78"/>
    </row>
    <row r="25" spans="1:17" x14ac:dyDescent="0.25">
      <c r="A25" s="99" t="s">
        <v>54</v>
      </c>
      <c r="B25" s="3" t="s">
        <v>456</v>
      </c>
      <c r="C25" s="39">
        <f t="shared" si="1"/>
        <v>4</v>
      </c>
      <c r="D25" s="3">
        <v>4</v>
      </c>
      <c r="E25" s="78"/>
    </row>
    <row r="26" spans="1:17" x14ac:dyDescent="0.25">
      <c r="A26" s="99" t="s">
        <v>54</v>
      </c>
      <c r="B26" s="3" t="s">
        <v>457</v>
      </c>
      <c r="C26" s="39">
        <f t="shared" si="1"/>
        <v>8</v>
      </c>
      <c r="D26" s="3">
        <v>8</v>
      </c>
      <c r="E26" s="78"/>
    </row>
    <row r="27" spans="1:17" x14ac:dyDescent="0.25">
      <c r="A27" s="99" t="s">
        <v>54</v>
      </c>
      <c r="B27" s="3" t="s">
        <v>458</v>
      </c>
      <c r="C27" s="39">
        <f t="shared" si="1"/>
        <v>0</v>
      </c>
      <c r="D27" s="3"/>
      <c r="E27" s="78"/>
    </row>
    <row r="28" spans="1:17" x14ac:dyDescent="0.25">
      <c r="A28" s="99" t="s">
        <v>7</v>
      </c>
      <c r="B28" s="3" t="s">
        <v>459</v>
      </c>
      <c r="C28" s="39">
        <f t="shared" si="1"/>
        <v>21</v>
      </c>
      <c r="D28" s="3">
        <v>21</v>
      </c>
      <c r="E28" s="78"/>
    </row>
    <row r="29" spans="1:17" x14ac:dyDescent="0.25">
      <c r="A29" s="99" t="s">
        <v>7</v>
      </c>
      <c r="B29" s="3" t="s">
        <v>460</v>
      </c>
      <c r="C29" s="39">
        <f t="shared" si="1"/>
        <v>11</v>
      </c>
      <c r="D29" s="3">
        <v>11</v>
      </c>
      <c r="E29" s="78"/>
    </row>
    <row r="30" spans="1:17" x14ac:dyDescent="0.25">
      <c r="A30" s="99" t="s">
        <v>7</v>
      </c>
      <c r="B30" s="3" t="s">
        <v>461</v>
      </c>
      <c r="C30" s="39">
        <f t="shared" si="1"/>
        <v>20</v>
      </c>
      <c r="D30" s="3">
        <v>19</v>
      </c>
      <c r="E30" s="78">
        <v>1</v>
      </c>
    </row>
    <row r="31" spans="1:17" ht="20.399999999999999" x14ac:dyDescent="0.35">
      <c r="A31" s="100" t="s">
        <v>7</v>
      </c>
      <c r="B31" s="75" t="s">
        <v>648</v>
      </c>
      <c r="C31" s="70">
        <f t="shared" si="1"/>
        <v>33</v>
      </c>
      <c r="D31" s="3">
        <v>32</v>
      </c>
      <c r="E31" s="78">
        <v>1</v>
      </c>
      <c r="F31" s="127"/>
      <c r="G31" s="128"/>
      <c r="H31" s="128"/>
      <c r="I31" s="54"/>
      <c r="J31" s="54"/>
      <c r="K31" s="54"/>
      <c r="L31" s="54"/>
      <c r="M31" s="54"/>
      <c r="N31" s="54"/>
      <c r="O31" s="54"/>
      <c r="P31" s="54"/>
      <c r="Q31" s="54"/>
    </row>
    <row r="32" spans="1:17" x14ac:dyDescent="0.25">
      <c r="A32" s="99" t="s">
        <v>7</v>
      </c>
      <c r="B32" s="40" t="s">
        <v>649</v>
      </c>
      <c r="C32" s="39">
        <f t="shared" si="1"/>
        <v>33</v>
      </c>
      <c r="D32" s="3">
        <v>33</v>
      </c>
      <c r="E32" s="78"/>
    </row>
    <row r="33" spans="1:5" x14ac:dyDescent="0.25">
      <c r="A33" s="99" t="s">
        <v>7</v>
      </c>
      <c r="B33" s="3" t="s">
        <v>462</v>
      </c>
      <c r="C33" s="39">
        <f t="shared" si="1"/>
        <v>0</v>
      </c>
      <c r="D33" s="3"/>
      <c r="E33" s="78"/>
    </row>
    <row r="34" spans="1:5" x14ac:dyDescent="0.25">
      <c r="A34" s="99" t="s">
        <v>7</v>
      </c>
      <c r="B34" s="3" t="s">
        <v>463</v>
      </c>
      <c r="C34" s="39">
        <f t="shared" si="1"/>
        <v>0</v>
      </c>
      <c r="D34" s="3"/>
      <c r="E34" s="78"/>
    </row>
    <row r="35" spans="1:5" x14ac:dyDescent="0.25">
      <c r="A35" s="99" t="s">
        <v>7</v>
      </c>
      <c r="B35" s="3" t="s">
        <v>464</v>
      </c>
      <c r="C35" s="39">
        <f t="shared" si="1"/>
        <v>0</v>
      </c>
      <c r="D35" s="3"/>
      <c r="E35" s="78"/>
    </row>
    <row r="36" spans="1:5" x14ac:dyDescent="0.25">
      <c r="A36" s="100" t="s">
        <v>56</v>
      </c>
      <c r="B36" s="70" t="s">
        <v>465</v>
      </c>
      <c r="C36" s="70">
        <f t="shared" si="1"/>
        <v>53</v>
      </c>
      <c r="D36" s="3">
        <v>52</v>
      </c>
      <c r="E36" s="78">
        <v>1</v>
      </c>
    </row>
    <row r="37" spans="1:5" ht="13.8" thickBot="1" x14ac:dyDescent="0.3">
      <c r="A37" s="101" t="s">
        <v>56</v>
      </c>
      <c r="B37" s="79" t="s">
        <v>466</v>
      </c>
      <c r="C37" s="39">
        <f t="shared" si="1"/>
        <v>10</v>
      </c>
      <c r="D37" s="79">
        <v>9</v>
      </c>
      <c r="E37" s="80">
        <v>1</v>
      </c>
    </row>
  </sheetData>
  <mergeCells count="1">
    <mergeCell ref="A1:D1"/>
  </mergeCell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0432D-B253-4EEB-8A14-C89A30954F2B}">
  <sheetPr>
    <tabColor rgb="FFFFCCFF"/>
  </sheetPr>
  <dimension ref="A1:E41"/>
  <sheetViews>
    <sheetView zoomScaleNormal="100" workbookViewId="0">
      <selection activeCell="A38" sqref="A38:B38"/>
    </sheetView>
  </sheetViews>
  <sheetFormatPr defaultRowHeight="13.2" x14ac:dyDescent="0.25"/>
  <cols>
    <col min="1" max="1" width="37.5546875" style="1" bestFit="1" customWidth="1"/>
    <col min="2" max="2" width="41.44140625" customWidth="1"/>
    <col min="3" max="3" width="11.77734375" bestFit="1" customWidth="1"/>
    <col min="4" max="4" width="53.21875" customWidth="1"/>
  </cols>
  <sheetData>
    <row r="1" spans="1:5" s="35" customFormat="1" ht="53.25" customHeight="1" x14ac:dyDescent="0.25">
      <c r="A1" s="210" t="s">
        <v>18</v>
      </c>
      <c r="B1" s="210"/>
      <c r="C1" s="210"/>
      <c r="D1" s="210"/>
    </row>
    <row r="2" spans="1:5" s="10" customFormat="1" ht="15.6" x14ac:dyDescent="0.3">
      <c r="A2" s="44" t="s">
        <v>0</v>
      </c>
      <c r="B2" s="44" t="s">
        <v>640</v>
      </c>
      <c r="C2" s="44" t="s">
        <v>1</v>
      </c>
      <c r="D2" s="44" t="s">
        <v>308</v>
      </c>
    </row>
    <row r="3" spans="1:5" x14ac:dyDescent="0.25">
      <c r="A3" s="96"/>
      <c r="B3" s="43"/>
      <c r="C3" s="43"/>
      <c r="D3" s="43"/>
    </row>
    <row r="4" spans="1:5" x14ac:dyDescent="0.25">
      <c r="A4" s="96" t="s">
        <v>51</v>
      </c>
      <c r="B4" s="43">
        <f>C4/28</f>
        <v>3.9285714285714284</v>
      </c>
      <c r="C4" s="43">
        <v>110</v>
      </c>
      <c r="D4" s="43">
        <v>110</v>
      </c>
    </row>
    <row r="5" spans="1:5" x14ac:dyDescent="0.25">
      <c r="A5" s="96" t="s">
        <v>52</v>
      </c>
      <c r="B5" s="43">
        <f t="shared" ref="B5:B9" si="0">C5/28</f>
        <v>0.7857142857142857</v>
      </c>
      <c r="C5" s="43">
        <v>22</v>
      </c>
      <c r="D5" s="43">
        <v>22</v>
      </c>
    </row>
    <row r="6" spans="1:5" x14ac:dyDescent="0.25">
      <c r="A6" s="96" t="s">
        <v>54</v>
      </c>
      <c r="B6" s="43">
        <f t="shared" si="0"/>
        <v>0.5</v>
      </c>
      <c r="C6" s="43">
        <v>14</v>
      </c>
      <c r="D6" s="43">
        <v>14</v>
      </c>
    </row>
    <row r="7" spans="1:5" x14ac:dyDescent="0.25">
      <c r="A7" s="96" t="s">
        <v>55</v>
      </c>
      <c r="B7" s="43">
        <f t="shared" si="0"/>
        <v>0.39285714285714285</v>
      </c>
      <c r="C7" s="43">
        <v>11</v>
      </c>
      <c r="D7" s="43">
        <v>11</v>
      </c>
    </row>
    <row r="8" spans="1:5" x14ac:dyDescent="0.25">
      <c r="A8" s="96" t="s">
        <v>7</v>
      </c>
      <c r="B8" s="43">
        <f t="shared" si="0"/>
        <v>0.21428571428571427</v>
      </c>
      <c r="C8" s="43">
        <v>6</v>
      </c>
      <c r="D8" s="43">
        <v>6</v>
      </c>
    </row>
    <row r="9" spans="1:5" ht="17.399999999999999" x14ac:dyDescent="0.3">
      <c r="A9" s="96" t="s">
        <v>56</v>
      </c>
      <c r="B9" s="43">
        <f t="shared" si="0"/>
        <v>1.3928571428571428</v>
      </c>
      <c r="C9" s="43">
        <v>39</v>
      </c>
      <c r="D9" s="43">
        <v>39</v>
      </c>
      <c r="E9" s="87"/>
    </row>
    <row r="10" spans="1:5" x14ac:dyDescent="0.25">
      <c r="A10" s="96"/>
      <c r="B10" s="3"/>
      <c r="C10" s="60">
        <f>SUM(C4:C9)</f>
        <v>202</v>
      </c>
      <c r="D10" s="3"/>
    </row>
    <row r="11" spans="1:5" x14ac:dyDescent="0.25">
      <c r="A11" s="96"/>
      <c r="B11" s="3"/>
      <c r="C11" s="3"/>
      <c r="D11" s="3"/>
    </row>
    <row r="12" spans="1:5" s="10" customFormat="1" ht="15.6" x14ac:dyDescent="0.3">
      <c r="A12" s="44" t="s">
        <v>0</v>
      </c>
      <c r="B12" s="9" t="s">
        <v>6</v>
      </c>
      <c r="C12" s="9" t="s">
        <v>1</v>
      </c>
      <c r="D12" s="9" t="s">
        <v>308</v>
      </c>
    </row>
    <row r="13" spans="1:5" x14ac:dyDescent="0.25">
      <c r="A13" s="96"/>
      <c r="B13" s="3"/>
      <c r="C13" s="3"/>
      <c r="D13" s="3"/>
    </row>
    <row r="14" spans="1:5" x14ac:dyDescent="0.25">
      <c r="A14" s="69" t="s">
        <v>51</v>
      </c>
      <c r="B14" s="70" t="s">
        <v>104</v>
      </c>
      <c r="C14" s="70">
        <v>85</v>
      </c>
      <c r="D14" s="3">
        <v>85</v>
      </c>
    </row>
    <row r="15" spans="1:5" x14ac:dyDescent="0.25">
      <c r="A15" s="69" t="s">
        <v>51</v>
      </c>
      <c r="B15" s="70" t="s">
        <v>467</v>
      </c>
      <c r="C15" s="70">
        <v>79</v>
      </c>
      <c r="D15" s="3">
        <v>79</v>
      </c>
    </row>
    <row r="16" spans="1:5" x14ac:dyDescent="0.25">
      <c r="A16" s="96" t="s">
        <v>51</v>
      </c>
      <c r="B16" s="3" t="s">
        <v>468</v>
      </c>
      <c r="C16" s="3"/>
      <c r="D16" s="3"/>
    </row>
    <row r="17" spans="1:4" x14ac:dyDescent="0.25">
      <c r="A17" s="96" t="s">
        <v>51</v>
      </c>
      <c r="B17" s="3" t="s">
        <v>469</v>
      </c>
      <c r="C17" s="3"/>
      <c r="D17" s="3"/>
    </row>
    <row r="18" spans="1:4" x14ac:dyDescent="0.25">
      <c r="A18" s="96" t="s">
        <v>51</v>
      </c>
      <c r="B18" s="3" t="s">
        <v>470</v>
      </c>
      <c r="C18" s="3"/>
      <c r="D18" s="3"/>
    </row>
    <row r="19" spans="1:4" x14ac:dyDescent="0.25">
      <c r="A19" s="96" t="s">
        <v>51</v>
      </c>
      <c r="B19" s="3" t="s">
        <v>471</v>
      </c>
      <c r="C19" s="3"/>
      <c r="D19" s="3"/>
    </row>
    <row r="20" spans="1:4" x14ac:dyDescent="0.25">
      <c r="A20" s="96" t="s">
        <v>51</v>
      </c>
      <c r="B20" s="3" t="s">
        <v>472</v>
      </c>
      <c r="C20" s="3"/>
      <c r="D20" s="3"/>
    </row>
    <row r="21" spans="1:4" x14ac:dyDescent="0.25">
      <c r="A21" s="96" t="s">
        <v>51</v>
      </c>
      <c r="B21" s="3" t="s">
        <v>473</v>
      </c>
      <c r="C21" s="3"/>
      <c r="D21" s="3"/>
    </row>
    <row r="22" spans="1:4" x14ac:dyDescent="0.25">
      <c r="A22" s="96" t="s">
        <v>51</v>
      </c>
      <c r="B22" s="3" t="s">
        <v>474</v>
      </c>
      <c r="C22" s="3"/>
      <c r="D22" s="3"/>
    </row>
    <row r="23" spans="1:4" x14ac:dyDescent="0.25">
      <c r="A23" s="96" t="s">
        <v>51</v>
      </c>
      <c r="B23" s="3" t="s">
        <v>475</v>
      </c>
      <c r="C23" s="3"/>
      <c r="D23" s="3"/>
    </row>
    <row r="24" spans="1:4" x14ac:dyDescent="0.25">
      <c r="A24" s="69" t="s">
        <v>51</v>
      </c>
      <c r="B24" s="70" t="s">
        <v>113</v>
      </c>
      <c r="C24" s="70">
        <v>2</v>
      </c>
      <c r="D24" s="3">
        <v>2</v>
      </c>
    </row>
    <row r="25" spans="1:4" x14ac:dyDescent="0.25">
      <c r="A25" s="96" t="s">
        <v>51</v>
      </c>
      <c r="B25" s="3" t="s">
        <v>476</v>
      </c>
      <c r="C25" s="3"/>
      <c r="D25" s="3"/>
    </row>
    <row r="26" spans="1:4" x14ac:dyDescent="0.25">
      <c r="A26" s="69" t="s">
        <v>51</v>
      </c>
      <c r="B26" s="70" t="s">
        <v>477</v>
      </c>
      <c r="C26" s="70">
        <v>8</v>
      </c>
      <c r="D26" s="3">
        <v>8</v>
      </c>
    </row>
    <row r="27" spans="1:4" x14ac:dyDescent="0.25">
      <c r="A27" s="96" t="s">
        <v>51</v>
      </c>
      <c r="B27" s="3" t="s">
        <v>478</v>
      </c>
      <c r="C27" s="3"/>
      <c r="D27" s="3"/>
    </row>
    <row r="28" spans="1:4" x14ac:dyDescent="0.25">
      <c r="A28" s="69" t="s">
        <v>52</v>
      </c>
      <c r="B28" s="70" t="s">
        <v>71</v>
      </c>
      <c r="C28" s="70">
        <v>11</v>
      </c>
      <c r="D28" s="3">
        <v>11</v>
      </c>
    </row>
    <row r="29" spans="1:4" x14ac:dyDescent="0.25">
      <c r="A29" s="96" t="s">
        <v>52</v>
      </c>
      <c r="B29" s="3" t="s">
        <v>131</v>
      </c>
      <c r="C29" s="3"/>
      <c r="D29" s="3"/>
    </row>
    <row r="30" spans="1:4" x14ac:dyDescent="0.25">
      <c r="A30" s="96" t="s">
        <v>52</v>
      </c>
      <c r="B30" s="3" t="s">
        <v>134</v>
      </c>
      <c r="C30" s="3"/>
      <c r="D30" s="3"/>
    </row>
    <row r="31" spans="1:4" x14ac:dyDescent="0.25">
      <c r="A31" s="96" t="s">
        <v>52</v>
      </c>
      <c r="B31" s="3" t="s">
        <v>136</v>
      </c>
      <c r="C31" s="3"/>
      <c r="D31" s="3"/>
    </row>
    <row r="32" spans="1:4" x14ac:dyDescent="0.25">
      <c r="A32" s="96" t="s">
        <v>52</v>
      </c>
      <c r="B32" s="3" t="s">
        <v>137</v>
      </c>
      <c r="C32" s="3"/>
      <c r="D32" s="3"/>
    </row>
    <row r="33" spans="1:5" x14ac:dyDescent="0.25">
      <c r="A33" s="69" t="s">
        <v>54</v>
      </c>
      <c r="B33" s="70" t="s">
        <v>479</v>
      </c>
      <c r="C33" s="70">
        <v>7</v>
      </c>
      <c r="D33" s="3">
        <v>7</v>
      </c>
    </row>
    <row r="34" spans="1:5" x14ac:dyDescent="0.25">
      <c r="A34" s="96" t="s">
        <v>55</v>
      </c>
      <c r="B34" s="3" t="s">
        <v>195</v>
      </c>
      <c r="C34" s="3">
        <v>9</v>
      </c>
      <c r="D34" s="3">
        <v>9</v>
      </c>
      <c r="E34" s="54"/>
    </row>
    <row r="35" spans="1:5" x14ac:dyDescent="0.25">
      <c r="A35" s="96" t="s">
        <v>7</v>
      </c>
      <c r="B35" s="3" t="s">
        <v>480</v>
      </c>
      <c r="C35" s="3"/>
      <c r="D35" s="3"/>
    </row>
    <row r="36" spans="1:5" x14ac:dyDescent="0.25">
      <c r="A36" s="96" t="s">
        <v>7</v>
      </c>
      <c r="B36" s="3" t="s">
        <v>481</v>
      </c>
      <c r="C36" s="3"/>
      <c r="D36" s="3"/>
    </row>
    <row r="37" spans="1:5" x14ac:dyDescent="0.25">
      <c r="A37" s="96" t="s">
        <v>56</v>
      </c>
      <c r="B37" s="3" t="s">
        <v>482</v>
      </c>
      <c r="C37" s="3">
        <v>29</v>
      </c>
      <c r="D37" s="3">
        <v>29</v>
      </c>
    </row>
    <row r="38" spans="1:5" x14ac:dyDescent="0.25">
      <c r="A38" s="69" t="s">
        <v>56</v>
      </c>
      <c r="B38" s="70" t="s">
        <v>483</v>
      </c>
      <c r="C38" s="70">
        <v>31</v>
      </c>
      <c r="D38" s="3">
        <v>31</v>
      </c>
    </row>
    <row r="39" spans="1:5" x14ac:dyDescent="0.25">
      <c r="A39" s="96" t="s">
        <v>56</v>
      </c>
      <c r="B39" s="3" t="s">
        <v>484</v>
      </c>
      <c r="C39" s="3">
        <v>1</v>
      </c>
      <c r="D39" s="3">
        <v>1</v>
      </c>
    </row>
    <row r="41" spans="1:5" x14ac:dyDescent="0.25">
      <c r="A41" s="179"/>
      <c r="B41" s="179"/>
    </row>
  </sheetData>
  <mergeCells count="2">
    <mergeCell ref="A1:D1"/>
    <mergeCell ref="A41:B41"/>
  </mergeCells>
  <pageMargins left="0.7" right="0.7" top="0.75" bottom="0.75" header="0.3" footer="0.3"/>
  <pageSetup paperSize="9" orientation="portrait" verticalDpi="0" r:id="rId1"/>
  <headerFooter>
    <oddHeader>&amp;L&amp;"Arial,Grassetto"UFFICIO AFFARI ISTITUZIONALI
ELEZIONI STUDENTI maggio 2025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684A6-28FA-441F-AB78-53F30904DC86}">
  <sheetPr>
    <tabColor theme="9"/>
  </sheetPr>
  <dimension ref="A1:D23"/>
  <sheetViews>
    <sheetView zoomScaleNormal="100" workbookViewId="0">
      <selection activeCell="O20" sqref="O20"/>
    </sheetView>
  </sheetViews>
  <sheetFormatPr defaultRowHeight="13.2" x14ac:dyDescent="0.25"/>
  <cols>
    <col min="1" max="1" width="30.77734375" style="1" bestFit="1" customWidth="1"/>
    <col min="2" max="2" width="30.77734375" customWidth="1"/>
    <col min="3" max="3" width="11.77734375" bestFit="1" customWidth="1"/>
    <col min="4" max="4" width="27.21875" bestFit="1" customWidth="1"/>
  </cols>
  <sheetData>
    <row r="1" spans="1:4" s="35" customFormat="1" ht="53.25" customHeight="1" x14ac:dyDescent="0.25">
      <c r="A1" s="211" t="s">
        <v>16</v>
      </c>
      <c r="B1" s="211"/>
      <c r="C1" s="211"/>
      <c r="D1" s="211"/>
    </row>
    <row r="2" spans="1:4" s="10" customFormat="1" ht="15.6" x14ac:dyDescent="0.3">
      <c r="A2" s="42" t="s">
        <v>0</v>
      </c>
      <c r="B2" s="42" t="s">
        <v>641</v>
      </c>
      <c r="C2" s="42" t="s">
        <v>1</v>
      </c>
      <c r="D2" s="42" t="s">
        <v>4</v>
      </c>
    </row>
    <row r="3" spans="1:4" x14ac:dyDescent="0.25">
      <c r="A3" s="102"/>
      <c r="B3" s="41"/>
      <c r="C3" s="41"/>
      <c r="D3" s="41"/>
    </row>
    <row r="4" spans="1:4" x14ac:dyDescent="0.25">
      <c r="A4" s="102" t="s">
        <v>63</v>
      </c>
      <c r="B4" s="41">
        <f>C4/28</f>
        <v>4.2142857142857144</v>
      </c>
      <c r="C4" s="41">
        <v>118</v>
      </c>
      <c r="D4" s="41">
        <v>118</v>
      </c>
    </row>
    <row r="5" spans="1:4" x14ac:dyDescent="0.25">
      <c r="A5" s="102" t="s">
        <v>51</v>
      </c>
      <c r="B5" s="41">
        <f>C5/28</f>
        <v>3.5714285714285712E-2</v>
      </c>
      <c r="C5" s="41">
        <v>1</v>
      </c>
      <c r="D5" s="41">
        <v>1</v>
      </c>
    </row>
    <row r="6" spans="1:4" x14ac:dyDescent="0.25">
      <c r="A6" s="102" t="s">
        <v>54</v>
      </c>
      <c r="B6" s="41">
        <f>C6/28</f>
        <v>0.8571428571428571</v>
      </c>
      <c r="C6" s="41">
        <v>24</v>
      </c>
      <c r="D6" s="41">
        <v>24</v>
      </c>
    </row>
    <row r="7" spans="1:4" x14ac:dyDescent="0.25">
      <c r="A7" s="102"/>
      <c r="B7" s="3"/>
      <c r="C7" s="60">
        <f>SUM(C1:C6)</f>
        <v>143</v>
      </c>
      <c r="D7" s="3"/>
    </row>
    <row r="8" spans="1:4" x14ac:dyDescent="0.25">
      <c r="A8" s="102"/>
      <c r="B8" s="3"/>
      <c r="C8" s="3"/>
      <c r="D8" s="3"/>
    </row>
    <row r="9" spans="1:4" s="10" customFormat="1" ht="15.6" x14ac:dyDescent="0.3">
      <c r="A9" s="42" t="s">
        <v>0</v>
      </c>
      <c r="B9" s="9" t="s">
        <v>6</v>
      </c>
      <c r="C9" s="9" t="s">
        <v>1</v>
      </c>
      <c r="D9" s="9" t="s">
        <v>4</v>
      </c>
    </row>
    <row r="10" spans="1:4" x14ac:dyDescent="0.25">
      <c r="A10" s="102"/>
      <c r="B10" s="3"/>
      <c r="C10" s="3"/>
      <c r="D10" s="3"/>
    </row>
    <row r="11" spans="1:4" x14ac:dyDescent="0.25">
      <c r="A11" s="69" t="s">
        <v>63</v>
      </c>
      <c r="B11" s="70" t="s">
        <v>485</v>
      </c>
      <c r="C11" s="70">
        <v>35</v>
      </c>
      <c r="D11" s="3">
        <v>35</v>
      </c>
    </row>
    <row r="12" spans="1:4" x14ac:dyDescent="0.25">
      <c r="A12" s="69" t="s">
        <v>63</v>
      </c>
      <c r="B12" s="70" t="s">
        <v>486</v>
      </c>
      <c r="C12" s="70">
        <v>64</v>
      </c>
      <c r="D12" s="3">
        <v>64</v>
      </c>
    </row>
    <row r="13" spans="1:4" x14ac:dyDescent="0.25">
      <c r="A13" s="102" t="s">
        <v>63</v>
      </c>
      <c r="B13" s="3" t="s">
        <v>487</v>
      </c>
      <c r="C13" s="3">
        <v>18</v>
      </c>
      <c r="D13" s="3">
        <v>18</v>
      </c>
    </row>
    <row r="14" spans="1:4" x14ac:dyDescent="0.25">
      <c r="A14" s="69" t="s">
        <v>63</v>
      </c>
      <c r="B14" s="70" t="s">
        <v>488</v>
      </c>
      <c r="C14" s="70">
        <v>27</v>
      </c>
      <c r="D14" s="3">
        <v>27</v>
      </c>
    </row>
    <row r="15" spans="1:4" x14ac:dyDescent="0.25">
      <c r="A15" s="69" t="s">
        <v>63</v>
      </c>
      <c r="B15" s="70" t="s">
        <v>489</v>
      </c>
      <c r="C15" s="70">
        <v>30</v>
      </c>
      <c r="D15" s="3">
        <v>30</v>
      </c>
    </row>
    <row r="16" spans="1:4" x14ac:dyDescent="0.25">
      <c r="A16" s="102" t="s">
        <v>63</v>
      </c>
      <c r="B16" s="3" t="s">
        <v>490</v>
      </c>
      <c r="C16" s="3">
        <v>3</v>
      </c>
      <c r="D16" s="3">
        <v>3</v>
      </c>
    </row>
    <row r="17" spans="1:4" x14ac:dyDescent="0.25">
      <c r="A17" s="102" t="s">
        <v>63</v>
      </c>
      <c r="B17" s="3" t="s">
        <v>491</v>
      </c>
      <c r="C17" s="3">
        <v>2</v>
      </c>
      <c r="D17" s="3">
        <v>2</v>
      </c>
    </row>
    <row r="18" spans="1:4" x14ac:dyDescent="0.25">
      <c r="A18" s="102" t="s">
        <v>63</v>
      </c>
      <c r="B18" s="3" t="s">
        <v>492</v>
      </c>
      <c r="C18" s="3">
        <v>4</v>
      </c>
      <c r="D18" s="3">
        <v>4</v>
      </c>
    </row>
    <row r="19" spans="1:4" x14ac:dyDescent="0.25">
      <c r="A19" s="102" t="s">
        <v>63</v>
      </c>
      <c r="B19" s="3" t="s">
        <v>493</v>
      </c>
      <c r="C19" s="3"/>
      <c r="D19" s="3"/>
    </row>
    <row r="20" spans="1:4" x14ac:dyDescent="0.25">
      <c r="A20" s="102" t="s">
        <v>63</v>
      </c>
      <c r="B20" s="3" t="s">
        <v>494</v>
      </c>
      <c r="C20" s="3"/>
      <c r="D20" s="3"/>
    </row>
    <row r="21" spans="1:4" x14ac:dyDescent="0.25">
      <c r="A21" s="102" t="s">
        <v>51</v>
      </c>
      <c r="B21" s="3" t="s">
        <v>495</v>
      </c>
      <c r="C21" s="3">
        <v>1</v>
      </c>
      <c r="D21" s="3">
        <v>1</v>
      </c>
    </row>
    <row r="22" spans="1:4" x14ac:dyDescent="0.25">
      <c r="A22" s="102" t="s">
        <v>51</v>
      </c>
      <c r="B22" s="3" t="s">
        <v>496</v>
      </c>
      <c r="C22" s="3"/>
      <c r="D22" s="3"/>
    </row>
    <row r="23" spans="1:4" x14ac:dyDescent="0.25">
      <c r="A23" s="69" t="s">
        <v>54</v>
      </c>
      <c r="B23" s="70" t="s">
        <v>497</v>
      </c>
      <c r="C23" s="70">
        <v>19</v>
      </c>
      <c r="D23" s="3">
        <v>19</v>
      </c>
    </row>
  </sheetData>
  <mergeCells count="1">
    <mergeCell ref="A1:D1"/>
  </mergeCells>
  <pageMargins left="0.7" right="0.7" top="0.75" bottom="0.75" header="0.3" footer="0.3"/>
  <pageSetup paperSize="9" orientation="portrait" verticalDpi="0" r:id="rId1"/>
  <headerFooter>
    <oddHeader>&amp;L&amp;"Arial,Grassetto"UFFICIO AFFARI ISTITUZIONALI
ELEZIONI STUDENTI maggio 2025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2083E-E61C-426F-8F11-71782037BE01}">
  <sheetPr>
    <tabColor theme="9"/>
  </sheetPr>
  <dimension ref="A1:J41"/>
  <sheetViews>
    <sheetView zoomScaleNormal="100" workbookViewId="0">
      <selection activeCell="F6" sqref="F6"/>
    </sheetView>
  </sheetViews>
  <sheetFormatPr defaultRowHeight="13.2" x14ac:dyDescent="0.25"/>
  <cols>
    <col min="1" max="1" width="31.44140625" style="1" bestFit="1" customWidth="1"/>
    <col min="2" max="2" width="45.5546875" bestFit="1" customWidth="1"/>
    <col min="3" max="3" width="11.77734375" bestFit="1" customWidth="1"/>
    <col min="4" max="4" width="14.77734375" customWidth="1"/>
  </cols>
  <sheetData>
    <row r="1" spans="1:10" s="35" customFormat="1" ht="53.25" customHeight="1" x14ac:dyDescent="0.25">
      <c r="A1" s="211" t="s">
        <v>17</v>
      </c>
      <c r="B1" s="211"/>
      <c r="C1" s="211"/>
      <c r="D1" s="211"/>
      <c r="E1" s="125" t="s">
        <v>656</v>
      </c>
      <c r="F1" s="125"/>
      <c r="G1" s="126"/>
      <c r="H1" s="126"/>
      <c r="I1" s="126"/>
      <c r="J1" s="126"/>
    </row>
    <row r="2" spans="1:10" s="10" customFormat="1" ht="15.6" x14ac:dyDescent="0.3">
      <c r="A2" s="42" t="s">
        <v>0</v>
      </c>
      <c r="B2" s="42" t="s">
        <v>642</v>
      </c>
      <c r="C2" s="42" t="s">
        <v>1</v>
      </c>
      <c r="D2" s="42" t="s">
        <v>5</v>
      </c>
      <c r="E2" s="9"/>
      <c r="F2" s="9"/>
      <c r="G2" s="9"/>
      <c r="H2" s="9"/>
      <c r="I2" s="9"/>
      <c r="J2" s="9"/>
    </row>
    <row r="3" spans="1:10" x14ac:dyDescent="0.25">
      <c r="A3" s="102"/>
      <c r="B3" s="41"/>
      <c r="C3" s="41"/>
      <c r="D3" s="41"/>
      <c r="E3" s="3"/>
      <c r="F3" s="3"/>
      <c r="G3" s="3"/>
      <c r="H3" s="3"/>
      <c r="I3" s="3"/>
      <c r="J3" s="3"/>
    </row>
    <row r="4" spans="1:10" x14ac:dyDescent="0.25">
      <c r="A4" s="102" t="s">
        <v>51</v>
      </c>
      <c r="B4" s="41">
        <f>C4/67</f>
        <v>0.1044776119402985</v>
      </c>
      <c r="C4" s="41">
        <v>7</v>
      </c>
      <c r="D4" s="41">
        <v>7</v>
      </c>
      <c r="E4" s="3"/>
      <c r="F4" s="3"/>
      <c r="G4" s="3"/>
      <c r="H4" s="3"/>
      <c r="I4" s="3"/>
      <c r="J4" s="3"/>
    </row>
    <row r="5" spans="1:10" x14ac:dyDescent="0.25">
      <c r="A5" s="102" t="s">
        <v>53</v>
      </c>
      <c r="B5" s="41">
        <f t="shared" ref="B5:B8" si="0">C5/67</f>
        <v>5.9701492537313432E-2</v>
      </c>
      <c r="C5" s="41">
        <v>4</v>
      </c>
      <c r="D5" s="41">
        <v>4</v>
      </c>
      <c r="E5" s="3"/>
      <c r="F5" s="3"/>
      <c r="G5" s="3"/>
      <c r="H5" s="3"/>
      <c r="I5" s="3"/>
      <c r="J5" s="3"/>
    </row>
    <row r="6" spans="1:10" x14ac:dyDescent="0.25">
      <c r="A6" s="102" t="s">
        <v>54</v>
      </c>
      <c r="B6" s="41">
        <f t="shared" si="0"/>
        <v>3.7761194029850746</v>
      </c>
      <c r="C6" s="41">
        <v>253</v>
      </c>
      <c r="D6" s="41">
        <v>253</v>
      </c>
      <c r="E6" s="3"/>
      <c r="F6" s="3"/>
      <c r="G6" s="3"/>
      <c r="H6" s="3"/>
      <c r="I6" s="3"/>
      <c r="J6" s="3"/>
    </row>
    <row r="7" spans="1:10" x14ac:dyDescent="0.25">
      <c r="A7" s="102" t="s">
        <v>7</v>
      </c>
      <c r="B7" s="41">
        <f t="shared" si="0"/>
        <v>0.76119402985074625</v>
      </c>
      <c r="C7" s="41">
        <v>51</v>
      </c>
      <c r="D7" s="41">
        <v>51</v>
      </c>
      <c r="E7" s="3"/>
      <c r="F7" s="3"/>
      <c r="G7" s="3"/>
      <c r="H7" s="3"/>
      <c r="I7" s="3"/>
      <c r="J7" s="3"/>
    </row>
    <row r="8" spans="1:10" x14ac:dyDescent="0.25">
      <c r="A8" s="102" t="s">
        <v>56</v>
      </c>
      <c r="B8" s="41">
        <f t="shared" si="0"/>
        <v>0.29850746268656714</v>
      </c>
      <c r="C8" s="41">
        <v>20</v>
      </c>
      <c r="D8" s="41">
        <v>20</v>
      </c>
      <c r="E8" s="3"/>
      <c r="F8" s="3"/>
      <c r="G8" s="3"/>
      <c r="H8" s="3"/>
      <c r="I8" s="3"/>
      <c r="J8" s="3"/>
    </row>
    <row r="9" spans="1:10" x14ac:dyDescent="0.25">
      <c r="A9" s="102"/>
      <c r="B9" s="3"/>
      <c r="C9" s="60">
        <f>SUM(C3:C8)</f>
        <v>335</v>
      </c>
      <c r="D9" s="3"/>
      <c r="E9" s="3"/>
      <c r="F9" s="3"/>
      <c r="G9" s="3"/>
      <c r="H9" s="3"/>
      <c r="I9" s="3"/>
      <c r="J9" s="3"/>
    </row>
    <row r="10" spans="1:10" x14ac:dyDescent="0.25">
      <c r="A10" s="102"/>
      <c r="B10" s="3"/>
      <c r="C10" s="3"/>
      <c r="D10" s="3"/>
      <c r="E10" s="3"/>
      <c r="F10" s="3"/>
      <c r="G10" s="3"/>
      <c r="H10" s="3"/>
      <c r="I10" s="3"/>
      <c r="J10" s="3"/>
    </row>
    <row r="11" spans="1:10" s="10" customFormat="1" ht="13.5" customHeight="1" x14ac:dyDescent="0.3">
      <c r="A11" s="42" t="s">
        <v>0</v>
      </c>
      <c r="B11" s="9" t="s">
        <v>6</v>
      </c>
      <c r="C11" s="9" t="s">
        <v>1</v>
      </c>
      <c r="D11" s="9" t="s">
        <v>5</v>
      </c>
      <c r="E11" s="9"/>
      <c r="F11" s="9"/>
      <c r="G11" s="9"/>
      <c r="H11" s="9"/>
      <c r="I11" s="9"/>
      <c r="J11" s="9"/>
    </row>
    <row r="12" spans="1:10" x14ac:dyDescent="0.25">
      <c r="A12" s="102"/>
      <c r="B12" s="3"/>
      <c r="C12" s="3"/>
      <c r="D12" s="3"/>
      <c r="E12" s="3"/>
      <c r="F12" s="3"/>
      <c r="G12" s="3"/>
      <c r="H12" s="3"/>
      <c r="I12" s="3"/>
      <c r="J12" s="3"/>
    </row>
    <row r="13" spans="1:10" x14ac:dyDescent="0.25">
      <c r="A13" s="102" t="s">
        <v>51</v>
      </c>
      <c r="B13" s="3" t="s">
        <v>498</v>
      </c>
      <c r="C13" s="3">
        <v>3</v>
      </c>
      <c r="D13" s="3">
        <v>3</v>
      </c>
      <c r="E13" s="3"/>
      <c r="F13" s="3"/>
      <c r="G13" s="3"/>
      <c r="H13" s="3"/>
      <c r="I13" s="3"/>
      <c r="J13" s="3"/>
    </row>
    <row r="14" spans="1:10" x14ac:dyDescent="0.25">
      <c r="A14" s="102" t="s">
        <v>51</v>
      </c>
      <c r="B14" s="3" t="s">
        <v>499</v>
      </c>
      <c r="C14" s="3">
        <v>4</v>
      </c>
      <c r="D14" s="3">
        <v>4</v>
      </c>
      <c r="E14" s="3"/>
      <c r="F14" s="3"/>
      <c r="G14" s="3"/>
      <c r="H14" s="3"/>
      <c r="I14" s="3"/>
      <c r="J14" s="3"/>
    </row>
    <row r="15" spans="1:10" x14ac:dyDescent="0.25">
      <c r="A15" s="102" t="s">
        <v>53</v>
      </c>
      <c r="B15" s="3" t="s">
        <v>500</v>
      </c>
      <c r="C15" s="3">
        <v>2</v>
      </c>
      <c r="D15" s="3">
        <v>2</v>
      </c>
      <c r="E15" s="3"/>
      <c r="F15" s="3"/>
      <c r="G15" s="3"/>
      <c r="H15" s="3"/>
      <c r="I15" s="3"/>
      <c r="J15" s="3"/>
    </row>
    <row r="16" spans="1:10" x14ac:dyDescent="0.25">
      <c r="A16" s="69" t="s">
        <v>54</v>
      </c>
      <c r="B16" s="70" t="s">
        <v>171</v>
      </c>
      <c r="C16" s="70">
        <v>89</v>
      </c>
      <c r="D16" s="3">
        <v>89</v>
      </c>
      <c r="E16" s="3"/>
      <c r="F16" s="3"/>
      <c r="G16" s="3"/>
      <c r="H16" s="3"/>
      <c r="I16" s="3"/>
      <c r="J16" s="3"/>
    </row>
    <row r="17" spans="1:10" x14ac:dyDescent="0.25">
      <c r="A17" s="69" t="s">
        <v>54</v>
      </c>
      <c r="B17" s="75" t="s">
        <v>186</v>
      </c>
      <c r="C17" s="75">
        <v>139</v>
      </c>
      <c r="D17" s="37">
        <v>139</v>
      </c>
      <c r="E17" s="3"/>
      <c r="F17" s="3"/>
      <c r="G17" s="3"/>
      <c r="H17" s="3"/>
      <c r="I17" s="3"/>
      <c r="J17" s="3"/>
    </row>
    <row r="18" spans="1:10" x14ac:dyDescent="0.25">
      <c r="A18" s="69" t="s">
        <v>54</v>
      </c>
      <c r="B18" s="70" t="s">
        <v>172</v>
      </c>
      <c r="C18" s="70">
        <v>41</v>
      </c>
      <c r="D18" s="3">
        <v>41</v>
      </c>
      <c r="E18" s="3"/>
      <c r="F18" s="3"/>
      <c r="G18" s="3"/>
      <c r="H18" s="3"/>
      <c r="I18" s="3"/>
      <c r="J18" s="3"/>
    </row>
    <row r="19" spans="1:10" x14ac:dyDescent="0.25">
      <c r="A19" s="69" t="s">
        <v>54</v>
      </c>
      <c r="B19" s="70" t="s">
        <v>501</v>
      </c>
      <c r="C19" s="70">
        <v>54</v>
      </c>
      <c r="D19" s="3">
        <v>54</v>
      </c>
      <c r="E19" s="3"/>
      <c r="F19" s="3"/>
      <c r="G19" s="3"/>
      <c r="H19" s="3"/>
      <c r="I19" s="3"/>
      <c r="J19" s="3"/>
    </row>
    <row r="20" spans="1:10" x14ac:dyDescent="0.25">
      <c r="A20" s="102" t="s">
        <v>54</v>
      </c>
      <c r="B20" s="3" t="s">
        <v>502</v>
      </c>
      <c r="C20" s="3">
        <v>10</v>
      </c>
      <c r="D20" s="3">
        <v>10</v>
      </c>
      <c r="E20" s="3"/>
      <c r="F20" s="3"/>
      <c r="G20" s="3"/>
      <c r="H20" s="3"/>
      <c r="I20" s="3"/>
      <c r="J20" s="3"/>
    </row>
    <row r="21" spans="1:10" x14ac:dyDescent="0.25">
      <c r="A21" s="102" t="s">
        <v>54</v>
      </c>
      <c r="B21" s="3" t="s">
        <v>503</v>
      </c>
      <c r="C21" s="3">
        <v>15</v>
      </c>
      <c r="D21" s="3">
        <v>15</v>
      </c>
      <c r="E21" s="3"/>
      <c r="F21" s="3"/>
      <c r="G21" s="3"/>
      <c r="H21" s="3"/>
      <c r="I21" s="3"/>
      <c r="J21" s="3"/>
    </row>
    <row r="22" spans="1:10" x14ac:dyDescent="0.25">
      <c r="A22" s="102" t="s">
        <v>54</v>
      </c>
      <c r="B22" s="3" t="s">
        <v>504</v>
      </c>
      <c r="C22" s="3">
        <v>16</v>
      </c>
      <c r="D22" s="3">
        <v>16</v>
      </c>
      <c r="E22" s="3"/>
      <c r="F22" s="3"/>
      <c r="G22" s="3"/>
      <c r="H22" s="3"/>
      <c r="I22" s="3"/>
      <c r="J22" s="3"/>
    </row>
    <row r="23" spans="1:10" x14ac:dyDescent="0.25">
      <c r="A23" s="102" t="s">
        <v>54</v>
      </c>
      <c r="B23" s="3" t="s">
        <v>505</v>
      </c>
      <c r="C23" s="3">
        <v>16</v>
      </c>
      <c r="D23" s="3">
        <v>16</v>
      </c>
      <c r="E23" s="3"/>
      <c r="F23" s="3"/>
      <c r="G23" s="3"/>
      <c r="H23" s="3"/>
      <c r="I23" s="3"/>
      <c r="J23" s="3"/>
    </row>
    <row r="24" spans="1:10" x14ac:dyDescent="0.25">
      <c r="A24" s="102" t="s">
        <v>54</v>
      </c>
      <c r="B24" s="3" t="s">
        <v>506</v>
      </c>
      <c r="C24" s="3">
        <v>19</v>
      </c>
      <c r="D24" s="3">
        <v>19</v>
      </c>
      <c r="E24" s="3"/>
      <c r="F24" s="3"/>
      <c r="G24" s="3"/>
      <c r="H24" s="3"/>
      <c r="I24" s="3"/>
      <c r="J24" s="3"/>
    </row>
    <row r="25" spans="1:10" x14ac:dyDescent="0.25">
      <c r="A25" s="69" t="s">
        <v>7</v>
      </c>
      <c r="B25" s="70" t="s">
        <v>197</v>
      </c>
      <c r="C25" s="70">
        <v>49</v>
      </c>
      <c r="D25" s="3">
        <v>49</v>
      </c>
      <c r="E25" s="3"/>
      <c r="F25" s="3"/>
      <c r="G25" s="3"/>
      <c r="H25" s="3"/>
      <c r="I25" s="3"/>
      <c r="J25" s="3"/>
    </row>
    <row r="26" spans="1:10" x14ac:dyDescent="0.25">
      <c r="A26" s="102" t="s">
        <v>7</v>
      </c>
      <c r="B26" s="3" t="s">
        <v>85</v>
      </c>
      <c r="C26" s="3">
        <v>1</v>
      </c>
      <c r="D26" s="3">
        <v>1</v>
      </c>
      <c r="E26" s="3"/>
      <c r="F26" s="3"/>
      <c r="G26" s="3"/>
      <c r="H26" s="3"/>
      <c r="I26" s="3"/>
      <c r="J26" s="3"/>
    </row>
    <row r="27" spans="1:10" x14ac:dyDescent="0.25">
      <c r="A27" s="102" t="s">
        <v>7</v>
      </c>
      <c r="B27" s="3" t="s">
        <v>507</v>
      </c>
      <c r="C27" s="3"/>
      <c r="D27" s="3"/>
      <c r="E27" s="3"/>
      <c r="F27" s="3"/>
      <c r="G27" s="3"/>
      <c r="H27" s="3"/>
      <c r="I27" s="3"/>
      <c r="J27" s="3"/>
    </row>
    <row r="28" spans="1:10" x14ac:dyDescent="0.25">
      <c r="A28" s="102" t="s">
        <v>7</v>
      </c>
      <c r="B28" s="3" t="s">
        <v>508</v>
      </c>
      <c r="C28" s="3"/>
      <c r="D28" s="3"/>
      <c r="E28" s="3"/>
      <c r="F28" s="3"/>
      <c r="G28" s="3"/>
      <c r="H28" s="3"/>
      <c r="I28" s="3"/>
      <c r="J28" s="3"/>
    </row>
    <row r="29" spans="1:10" x14ac:dyDescent="0.25">
      <c r="A29" s="102" t="s">
        <v>7</v>
      </c>
      <c r="B29" s="3" t="s">
        <v>509</v>
      </c>
      <c r="C29" s="3"/>
      <c r="D29" s="3"/>
      <c r="E29" s="3"/>
      <c r="F29" s="3"/>
      <c r="G29" s="3"/>
      <c r="H29" s="3"/>
      <c r="I29" s="3"/>
      <c r="J29" s="3"/>
    </row>
    <row r="30" spans="1:10" x14ac:dyDescent="0.25">
      <c r="A30" s="102" t="s">
        <v>7</v>
      </c>
      <c r="B30" s="3" t="s">
        <v>510</v>
      </c>
      <c r="C30" s="3"/>
      <c r="D30" s="3"/>
      <c r="E30" s="3"/>
      <c r="F30" s="3"/>
      <c r="G30" s="3"/>
      <c r="H30" s="3"/>
      <c r="I30" s="3"/>
      <c r="J30" s="3"/>
    </row>
    <row r="31" spans="1:10" x14ac:dyDescent="0.25">
      <c r="A31" s="102" t="s">
        <v>7</v>
      </c>
      <c r="B31" s="3" t="s">
        <v>511</v>
      </c>
      <c r="C31" s="3"/>
      <c r="D31" s="3"/>
      <c r="E31" s="3"/>
      <c r="F31" s="3"/>
      <c r="G31" s="3"/>
      <c r="H31" s="3"/>
      <c r="I31" s="3"/>
      <c r="J31" s="3"/>
    </row>
    <row r="32" spans="1:10" x14ac:dyDescent="0.25">
      <c r="A32" s="102" t="s">
        <v>7</v>
      </c>
      <c r="B32" s="3" t="s">
        <v>512</v>
      </c>
      <c r="C32" s="3"/>
      <c r="D32" s="3"/>
      <c r="E32" s="3"/>
      <c r="F32" s="3"/>
      <c r="G32" s="3"/>
      <c r="H32" s="3"/>
      <c r="I32" s="3"/>
      <c r="J32" s="3"/>
    </row>
    <row r="33" spans="1:10" x14ac:dyDescent="0.25">
      <c r="A33" s="102" t="s">
        <v>7</v>
      </c>
      <c r="B33" s="3" t="s">
        <v>513</v>
      </c>
      <c r="C33" s="3"/>
      <c r="D33" s="3"/>
      <c r="E33" s="3"/>
      <c r="F33" s="3"/>
      <c r="G33" s="3"/>
      <c r="H33" s="3"/>
      <c r="I33" s="3"/>
      <c r="J33" s="3"/>
    </row>
    <row r="34" spans="1:10" x14ac:dyDescent="0.25">
      <c r="A34" s="102" t="s">
        <v>7</v>
      </c>
      <c r="B34" s="3" t="s">
        <v>514</v>
      </c>
      <c r="C34" s="3"/>
      <c r="D34" s="3"/>
      <c r="E34" s="3"/>
      <c r="F34" s="3"/>
      <c r="G34" s="3"/>
      <c r="H34" s="3"/>
      <c r="I34" s="3"/>
      <c r="J34" s="3"/>
    </row>
    <row r="35" spans="1:10" x14ac:dyDescent="0.25">
      <c r="A35" s="102" t="s">
        <v>7</v>
      </c>
      <c r="B35" s="3" t="s">
        <v>515</v>
      </c>
      <c r="C35" s="3"/>
      <c r="D35" s="3"/>
      <c r="E35" s="3"/>
      <c r="F35" s="3"/>
      <c r="G35" s="3"/>
      <c r="H35" s="3"/>
      <c r="I35" s="3"/>
      <c r="J35" s="3"/>
    </row>
    <row r="36" spans="1:10" x14ac:dyDescent="0.25">
      <c r="A36" s="102" t="s">
        <v>56</v>
      </c>
      <c r="B36" s="3" t="s">
        <v>212</v>
      </c>
      <c r="C36" s="3">
        <v>16</v>
      </c>
      <c r="D36" s="3">
        <v>16</v>
      </c>
      <c r="E36" s="3"/>
      <c r="F36" s="3"/>
      <c r="G36" s="3"/>
      <c r="H36" s="3"/>
      <c r="I36" s="3"/>
      <c r="J36" s="3"/>
    </row>
    <row r="37" spans="1:10" x14ac:dyDescent="0.25">
      <c r="A37" s="102" t="s">
        <v>56</v>
      </c>
      <c r="B37" s="3" t="s">
        <v>516</v>
      </c>
      <c r="C37" s="3">
        <v>15</v>
      </c>
      <c r="D37" s="3">
        <v>15</v>
      </c>
      <c r="E37" s="3"/>
      <c r="F37" s="3"/>
      <c r="G37" s="3"/>
      <c r="H37" s="3"/>
      <c r="I37" s="3"/>
      <c r="J37" s="3"/>
    </row>
    <row r="38" spans="1:10" x14ac:dyDescent="0.25">
      <c r="A38" s="102" t="s">
        <v>56</v>
      </c>
      <c r="B38" s="3" t="s">
        <v>517</v>
      </c>
      <c r="C38" s="3"/>
      <c r="D38" s="3"/>
      <c r="E38" s="3"/>
      <c r="F38" s="3"/>
      <c r="G38" s="3"/>
      <c r="H38" s="3"/>
      <c r="I38" s="3"/>
      <c r="J38" s="3"/>
    </row>
    <row r="41" spans="1:10" x14ac:dyDescent="0.25">
      <c r="A41" s="179"/>
      <c r="B41" s="179"/>
    </row>
  </sheetData>
  <mergeCells count="2">
    <mergeCell ref="A1:D1"/>
    <mergeCell ref="A41:B41"/>
  </mergeCells>
  <pageMargins left="0.7" right="0.7" top="0.75" bottom="0.75" header="0.3" footer="0.3"/>
  <pageSetup paperSize="9" orientation="portrait" verticalDpi="0" r:id="rId1"/>
  <headerFooter>
    <oddHeader>&amp;L&amp;"Arial,Grassetto"UFFICIO AFFARI ISTITUZIONALI
ELEZIONI STUDENTI maggio 2025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22262-370D-4D8B-8205-7E25353D9993}">
  <sheetPr>
    <tabColor theme="0"/>
  </sheetPr>
  <dimension ref="A1:E65"/>
  <sheetViews>
    <sheetView zoomScaleNormal="100" workbookViewId="0">
      <selection activeCell="A46" sqref="A46:B46"/>
    </sheetView>
  </sheetViews>
  <sheetFormatPr defaultRowHeight="13.2" x14ac:dyDescent="0.25"/>
  <cols>
    <col min="1" max="1" width="35" style="1" customWidth="1"/>
    <col min="2" max="2" width="37.88671875" customWidth="1"/>
    <col min="3" max="3" width="11.77734375" bestFit="1" customWidth="1"/>
    <col min="4" max="4" width="27.88671875" customWidth="1"/>
    <col min="5" max="5" width="28.5546875" customWidth="1"/>
  </cols>
  <sheetData>
    <row r="1" spans="1:5" s="45" customFormat="1" ht="53.25" customHeight="1" x14ac:dyDescent="0.25">
      <c r="A1" s="212" t="s">
        <v>20</v>
      </c>
      <c r="B1" s="212"/>
      <c r="C1" s="212"/>
      <c r="D1" s="212"/>
      <c r="E1" s="92"/>
    </row>
    <row r="2" spans="1:5" s="10" customFormat="1" ht="15.6" x14ac:dyDescent="0.3">
      <c r="A2" s="9" t="s">
        <v>0</v>
      </c>
      <c r="B2" s="9" t="s">
        <v>643</v>
      </c>
      <c r="C2" s="9" t="s">
        <v>1</v>
      </c>
      <c r="D2" s="9" t="s">
        <v>310</v>
      </c>
      <c r="E2" s="9" t="s">
        <v>311</v>
      </c>
    </row>
    <row r="3" spans="1:5" x14ac:dyDescent="0.25">
      <c r="A3" s="60"/>
      <c r="B3" s="3"/>
      <c r="C3" s="3"/>
      <c r="D3" s="3"/>
      <c r="E3" s="3"/>
    </row>
    <row r="4" spans="1:5" x14ac:dyDescent="0.25">
      <c r="A4" s="60" t="s">
        <v>51</v>
      </c>
      <c r="B4" s="3">
        <f>C4/55</f>
        <v>1.2545454545454546</v>
      </c>
      <c r="C4" s="3">
        <f>SUM(D4:W4)</f>
        <v>69</v>
      </c>
      <c r="D4" s="3">
        <v>32</v>
      </c>
      <c r="E4" s="3">
        <v>37</v>
      </c>
    </row>
    <row r="5" spans="1:5" x14ac:dyDescent="0.25">
      <c r="A5" s="60" t="s">
        <v>54</v>
      </c>
      <c r="B5" s="3">
        <f t="shared" ref="B5:B8" si="0">C5/55</f>
        <v>3.4</v>
      </c>
      <c r="C5" s="3">
        <f>SUM(D5:W5)</f>
        <v>187</v>
      </c>
      <c r="D5" s="3">
        <v>97</v>
      </c>
      <c r="E5" s="3">
        <v>90</v>
      </c>
    </row>
    <row r="6" spans="1:5" x14ac:dyDescent="0.25">
      <c r="A6" s="60" t="s">
        <v>55</v>
      </c>
      <c r="B6" s="3">
        <f t="shared" si="0"/>
        <v>0.10909090909090909</v>
      </c>
      <c r="C6" s="3">
        <f>SUM(D6:W6)</f>
        <v>6</v>
      </c>
      <c r="D6" s="3">
        <v>3</v>
      </c>
      <c r="E6" s="3">
        <v>3</v>
      </c>
    </row>
    <row r="7" spans="1:5" x14ac:dyDescent="0.25">
      <c r="A7" s="60" t="s">
        <v>7</v>
      </c>
      <c r="B7" s="3">
        <f t="shared" si="0"/>
        <v>4.3090909090909095</v>
      </c>
      <c r="C7" s="3">
        <f>SUM(D7:W7)</f>
        <v>237</v>
      </c>
      <c r="D7" s="3">
        <v>117</v>
      </c>
      <c r="E7" s="3">
        <v>120</v>
      </c>
    </row>
    <row r="8" spans="1:5" x14ac:dyDescent="0.25">
      <c r="A8" s="60" t="s">
        <v>56</v>
      </c>
      <c r="B8" s="3">
        <f t="shared" si="0"/>
        <v>3.6363636363636362E-2</v>
      </c>
      <c r="C8" s="3">
        <f>SUM(D8:W8)</f>
        <v>2</v>
      </c>
      <c r="D8" s="3"/>
      <c r="E8" s="3">
        <v>2</v>
      </c>
    </row>
    <row r="9" spans="1:5" x14ac:dyDescent="0.25">
      <c r="A9" s="60"/>
      <c r="B9" s="3"/>
      <c r="C9" s="60">
        <f>SUM(C3:C8)</f>
        <v>501</v>
      </c>
      <c r="D9" s="3"/>
      <c r="E9" s="3"/>
    </row>
    <row r="10" spans="1:5" x14ac:dyDescent="0.25">
      <c r="A10" s="60"/>
      <c r="B10" s="3"/>
      <c r="C10" s="3"/>
      <c r="D10" s="3"/>
      <c r="E10" s="3"/>
    </row>
    <row r="11" spans="1:5" s="10" customFormat="1" ht="15.6" x14ac:dyDescent="0.3">
      <c r="A11" s="9" t="s">
        <v>0</v>
      </c>
      <c r="B11" s="9" t="s">
        <v>6</v>
      </c>
      <c r="C11" s="9" t="s">
        <v>1</v>
      </c>
      <c r="D11" s="9" t="s">
        <v>310</v>
      </c>
      <c r="E11" s="9" t="s">
        <v>311</v>
      </c>
    </row>
    <row r="12" spans="1:5" x14ac:dyDescent="0.25">
      <c r="A12" s="60"/>
      <c r="B12" s="3"/>
      <c r="C12" s="3"/>
      <c r="D12" s="3"/>
      <c r="E12" s="3"/>
    </row>
    <row r="13" spans="1:5" x14ac:dyDescent="0.25">
      <c r="A13" s="60" t="s">
        <v>51</v>
      </c>
      <c r="B13" s="3" t="s">
        <v>127</v>
      </c>
      <c r="C13" s="3">
        <f>SUM(D13:E13)</f>
        <v>0</v>
      </c>
      <c r="D13" s="3"/>
      <c r="E13" s="3"/>
    </row>
    <row r="14" spans="1:5" x14ac:dyDescent="0.25">
      <c r="A14" s="60" t="s">
        <v>51</v>
      </c>
      <c r="B14" s="3" t="s">
        <v>69</v>
      </c>
      <c r="C14" s="3">
        <f t="shared" ref="C14:C65" si="1">SUM(D14:E14)</f>
        <v>3</v>
      </c>
      <c r="D14" s="3"/>
      <c r="E14" s="3">
        <v>3</v>
      </c>
    </row>
    <row r="15" spans="1:5" x14ac:dyDescent="0.25">
      <c r="A15" s="60" t="s">
        <v>51</v>
      </c>
      <c r="B15" s="3" t="s">
        <v>518</v>
      </c>
      <c r="C15" s="3">
        <f t="shared" si="1"/>
        <v>18</v>
      </c>
      <c r="D15" s="3">
        <v>10</v>
      </c>
      <c r="E15" s="3">
        <v>8</v>
      </c>
    </row>
    <row r="16" spans="1:5" x14ac:dyDescent="0.25">
      <c r="A16" s="60" t="s">
        <v>51</v>
      </c>
      <c r="B16" s="3" t="s">
        <v>519</v>
      </c>
      <c r="C16" s="3">
        <f t="shared" si="1"/>
        <v>0</v>
      </c>
      <c r="D16" s="3"/>
      <c r="E16" s="3"/>
    </row>
    <row r="17" spans="1:5" x14ac:dyDescent="0.25">
      <c r="A17" s="60" t="s">
        <v>51</v>
      </c>
      <c r="B17" s="3" t="s">
        <v>520</v>
      </c>
      <c r="C17" s="3">
        <f t="shared" si="1"/>
        <v>0</v>
      </c>
      <c r="D17" s="3"/>
      <c r="E17" s="3"/>
    </row>
    <row r="18" spans="1:5" x14ac:dyDescent="0.25">
      <c r="A18" s="60" t="s">
        <v>51</v>
      </c>
      <c r="B18" s="3" t="s">
        <v>521</v>
      </c>
      <c r="C18" s="3">
        <f t="shared" si="1"/>
        <v>0</v>
      </c>
      <c r="D18" s="3"/>
      <c r="E18" s="3"/>
    </row>
    <row r="19" spans="1:5" x14ac:dyDescent="0.25">
      <c r="A19" s="60" t="s">
        <v>51</v>
      </c>
      <c r="B19" s="3" t="s">
        <v>522</v>
      </c>
      <c r="C19" s="3">
        <f t="shared" si="1"/>
        <v>0</v>
      </c>
      <c r="D19" s="3"/>
      <c r="E19" s="3"/>
    </row>
    <row r="20" spans="1:5" x14ac:dyDescent="0.25">
      <c r="A20" s="60" t="s">
        <v>51</v>
      </c>
      <c r="B20" s="3" t="s">
        <v>523</v>
      </c>
      <c r="C20" s="3">
        <f t="shared" si="1"/>
        <v>0</v>
      </c>
      <c r="D20" s="3"/>
      <c r="E20" s="3"/>
    </row>
    <row r="21" spans="1:5" x14ac:dyDescent="0.25">
      <c r="A21" s="60" t="s">
        <v>51</v>
      </c>
      <c r="B21" s="3" t="s">
        <v>524</v>
      </c>
      <c r="C21" s="3">
        <f t="shared" si="1"/>
        <v>0</v>
      </c>
      <c r="D21" s="3"/>
      <c r="E21" s="3"/>
    </row>
    <row r="22" spans="1:5" x14ac:dyDescent="0.25">
      <c r="A22" s="60" t="s">
        <v>51</v>
      </c>
      <c r="B22" s="3" t="s">
        <v>525</v>
      </c>
      <c r="C22" s="3">
        <f t="shared" si="1"/>
        <v>0</v>
      </c>
      <c r="D22" s="3"/>
      <c r="E22" s="3"/>
    </row>
    <row r="23" spans="1:5" x14ac:dyDescent="0.25">
      <c r="A23" s="60" t="s">
        <v>51</v>
      </c>
      <c r="B23" s="3" t="s">
        <v>526</v>
      </c>
      <c r="C23" s="3">
        <f t="shared" si="1"/>
        <v>0</v>
      </c>
      <c r="D23" s="3"/>
      <c r="E23" s="3"/>
    </row>
    <row r="24" spans="1:5" x14ac:dyDescent="0.25">
      <c r="A24" s="60" t="s">
        <v>51</v>
      </c>
      <c r="B24" s="3" t="s">
        <v>527</v>
      </c>
      <c r="C24" s="3">
        <f t="shared" si="1"/>
        <v>0</v>
      </c>
      <c r="D24" s="3"/>
      <c r="E24" s="3"/>
    </row>
    <row r="25" spans="1:5" x14ac:dyDescent="0.25">
      <c r="A25" s="69" t="s">
        <v>51</v>
      </c>
      <c r="B25" s="70" t="s">
        <v>528</v>
      </c>
      <c r="C25" s="70">
        <f t="shared" si="1"/>
        <v>50</v>
      </c>
      <c r="D25" s="3">
        <v>26</v>
      </c>
      <c r="E25" s="3">
        <v>24</v>
      </c>
    </row>
    <row r="26" spans="1:5" x14ac:dyDescent="0.25">
      <c r="A26" s="60" t="s">
        <v>51</v>
      </c>
      <c r="B26" s="3" t="s">
        <v>529</v>
      </c>
      <c r="C26" s="3">
        <f t="shared" si="1"/>
        <v>0</v>
      </c>
      <c r="D26" s="3"/>
      <c r="E26" s="3"/>
    </row>
    <row r="27" spans="1:5" x14ac:dyDescent="0.25">
      <c r="A27" s="60" t="s">
        <v>51</v>
      </c>
      <c r="B27" s="3" t="s">
        <v>530</v>
      </c>
      <c r="C27" s="3">
        <f t="shared" si="1"/>
        <v>0</v>
      </c>
      <c r="D27" s="3"/>
      <c r="E27" s="3"/>
    </row>
    <row r="28" spans="1:5" x14ac:dyDescent="0.25">
      <c r="A28" s="60" t="s">
        <v>51</v>
      </c>
      <c r="B28" s="3" t="s">
        <v>531</v>
      </c>
      <c r="C28" s="3">
        <f t="shared" si="1"/>
        <v>0</v>
      </c>
      <c r="D28" s="3"/>
      <c r="E28" s="3"/>
    </row>
    <row r="29" spans="1:5" x14ac:dyDescent="0.25">
      <c r="A29" s="60" t="s">
        <v>51</v>
      </c>
      <c r="B29" s="3" t="s">
        <v>532</v>
      </c>
      <c r="C29" s="3">
        <f t="shared" si="1"/>
        <v>0</v>
      </c>
      <c r="D29" s="3"/>
      <c r="E29" s="3"/>
    </row>
    <row r="30" spans="1:5" x14ac:dyDescent="0.25">
      <c r="A30" s="60" t="s">
        <v>51</v>
      </c>
      <c r="B30" s="3" t="s">
        <v>533</v>
      </c>
      <c r="C30" s="3">
        <f t="shared" si="1"/>
        <v>0</v>
      </c>
      <c r="D30" s="3"/>
      <c r="E30" s="3"/>
    </row>
    <row r="31" spans="1:5" x14ac:dyDescent="0.25">
      <c r="A31" s="69" t="s">
        <v>54</v>
      </c>
      <c r="B31" s="70" t="s">
        <v>184</v>
      </c>
      <c r="C31" s="70">
        <f t="shared" si="1"/>
        <v>126</v>
      </c>
      <c r="D31" s="3">
        <v>66</v>
      </c>
      <c r="E31" s="3">
        <v>60</v>
      </c>
    </row>
    <row r="32" spans="1:5" x14ac:dyDescent="0.25">
      <c r="A32" s="69" t="s">
        <v>54</v>
      </c>
      <c r="B32" s="70" t="s">
        <v>534</v>
      </c>
      <c r="C32" s="70">
        <f t="shared" si="1"/>
        <v>53</v>
      </c>
      <c r="D32" s="3">
        <v>22</v>
      </c>
      <c r="E32" s="3">
        <v>31</v>
      </c>
    </row>
    <row r="33" spans="1:5" x14ac:dyDescent="0.25">
      <c r="A33" s="69" t="s">
        <v>54</v>
      </c>
      <c r="B33" s="70" t="s">
        <v>173</v>
      </c>
      <c r="C33" s="70">
        <f t="shared" si="1"/>
        <v>34</v>
      </c>
      <c r="D33" s="3">
        <v>22</v>
      </c>
      <c r="E33" s="3">
        <v>12</v>
      </c>
    </row>
    <row r="34" spans="1:5" x14ac:dyDescent="0.25">
      <c r="A34" s="60" t="s">
        <v>54</v>
      </c>
      <c r="B34" s="3" t="s">
        <v>101</v>
      </c>
      <c r="C34" s="3">
        <f t="shared" si="1"/>
        <v>14</v>
      </c>
      <c r="D34" s="3">
        <v>9</v>
      </c>
      <c r="E34" s="3">
        <v>5</v>
      </c>
    </row>
    <row r="35" spans="1:5" x14ac:dyDescent="0.25">
      <c r="A35" s="69" t="s">
        <v>54</v>
      </c>
      <c r="B35" s="70" t="s">
        <v>535</v>
      </c>
      <c r="C35" s="70">
        <f t="shared" si="1"/>
        <v>49</v>
      </c>
      <c r="D35" s="3">
        <v>29</v>
      </c>
      <c r="E35" s="3">
        <v>20</v>
      </c>
    </row>
    <row r="36" spans="1:5" x14ac:dyDescent="0.25">
      <c r="A36" s="60" t="s">
        <v>54</v>
      </c>
      <c r="B36" s="3" t="s">
        <v>189</v>
      </c>
      <c r="C36" s="3">
        <f t="shared" si="1"/>
        <v>0</v>
      </c>
      <c r="D36" s="3"/>
      <c r="E36" s="3"/>
    </row>
    <row r="37" spans="1:5" x14ac:dyDescent="0.25">
      <c r="A37" s="60" t="s">
        <v>54</v>
      </c>
      <c r="B37" s="3" t="s">
        <v>536</v>
      </c>
      <c r="C37" s="3">
        <f t="shared" si="1"/>
        <v>3</v>
      </c>
      <c r="D37" s="3">
        <v>3</v>
      </c>
      <c r="E37" s="3"/>
    </row>
    <row r="38" spans="1:5" x14ac:dyDescent="0.25">
      <c r="A38" s="60" t="s">
        <v>54</v>
      </c>
      <c r="B38" s="3" t="s">
        <v>537</v>
      </c>
      <c r="C38" s="3">
        <f t="shared" si="1"/>
        <v>0</v>
      </c>
      <c r="D38" s="3"/>
      <c r="E38" s="3"/>
    </row>
    <row r="39" spans="1:5" x14ac:dyDescent="0.25">
      <c r="A39" s="60" t="s">
        <v>55</v>
      </c>
      <c r="B39" s="3" t="s">
        <v>538</v>
      </c>
      <c r="C39" s="3">
        <f t="shared" si="1"/>
        <v>0</v>
      </c>
      <c r="D39" s="3"/>
      <c r="E39" s="3"/>
    </row>
    <row r="40" spans="1:5" x14ac:dyDescent="0.25">
      <c r="A40" s="60" t="s">
        <v>55</v>
      </c>
      <c r="B40" s="3" t="s">
        <v>539</v>
      </c>
      <c r="C40" s="3">
        <f t="shared" si="1"/>
        <v>0</v>
      </c>
      <c r="D40" s="3"/>
      <c r="E40" s="3"/>
    </row>
    <row r="41" spans="1:5" x14ac:dyDescent="0.25">
      <c r="A41" s="60" t="s">
        <v>55</v>
      </c>
      <c r="B41" s="3" t="s">
        <v>540</v>
      </c>
      <c r="C41" s="3">
        <f t="shared" si="1"/>
        <v>0</v>
      </c>
      <c r="D41" s="3"/>
      <c r="E41" s="3"/>
    </row>
    <row r="42" spans="1:5" x14ac:dyDescent="0.25">
      <c r="A42" s="69" t="s">
        <v>7</v>
      </c>
      <c r="B42" s="70" t="s">
        <v>541</v>
      </c>
      <c r="C42" s="70">
        <f t="shared" si="1"/>
        <v>123</v>
      </c>
      <c r="D42" s="3">
        <v>63</v>
      </c>
      <c r="E42" s="3">
        <v>60</v>
      </c>
    </row>
    <row r="43" spans="1:5" x14ac:dyDescent="0.25">
      <c r="A43" s="69" t="s">
        <v>7</v>
      </c>
      <c r="B43" s="70" t="s">
        <v>542</v>
      </c>
      <c r="C43" s="70">
        <f t="shared" si="1"/>
        <v>65</v>
      </c>
      <c r="D43" s="3">
        <v>28</v>
      </c>
      <c r="E43" s="3">
        <v>37</v>
      </c>
    </row>
    <row r="44" spans="1:5" x14ac:dyDescent="0.25">
      <c r="A44" s="69" t="s">
        <v>7</v>
      </c>
      <c r="B44" s="70" t="s">
        <v>543</v>
      </c>
      <c r="C44" s="70">
        <f t="shared" si="1"/>
        <v>88</v>
      </c>
      <c r="D44" s="3">
        <v>39</v>
      </c>
      <c r="E44" s="3">
        <v>49</v>
      </c>
    </row>
    <row r="45" spans="1:5" x14ac:dyDescent="0.25">
      <c r="A45" s="60" t="s">
        <v>7</v>
      </c>
      <c r="B45" s="3" t="s">
        <v>544</v>
      </c>
      <c r="C45" s="3">
        <f t="shared" si="1"/>
        <v>0</v>
      </c>
      <c r="D45" s="3"/>
      <c r="E45" s="3"/>
    </row>
    <row r="46" spans="1:5" x14ac:dyDescent="0.25">
      <c r="A46" s="69" t="s">
        <v>7</v>
      </c>
      <c r="B46" s="70" t="s">
        <v>545</v>
      </c>
      <c r="C46" s="70">
        <f t="shared" si="1"/>
        <v>32</v>
      </c>
      <c r="D46" s="3">
        <v>18</v>
      </c>
      <c r="E46" s="3">
        <v>14</v>
      </c>
    </row>
    <row r="47" spans="1:5" x14ac:dyDescent="0.25">
      <c r="A47" s="60" t="s">
        <v>7</v>
      </c>
      <c r="B47" s="3" t="s">
        <v>546</v>
      </c>
      <c r="C47" s="3">
        <f t="shared" si="1"/>
        <v>11</v>
      </c>
      <c r="D47" s="3">
        <v>3</v>
      </c>
      <c r="E47" s="3">
        <v>8</v>
      </c>
    </row>
    <row r="48" spans="1:5" x14ac:dyDescent="0.25">
      <c r="A48" s="60" t="s">
        <v>7</v>
      </c>
      <c r="B48" s="3" t="s">
        <v>547</v>
      </c>
      <c r="C48" s="3">
        <f t="shared" si="1"/>
        <v>20</v>
      </c>
      <c r="D48" s="3">
        <v>9</v>
      </c>
      <c r="E48" s="3">
        <v>11</v>
      </c>
    </row>
    <row r="49" spans="1:5" x14ac:dyDescent="0.25">
      <c r="A49" s="60" t="s">
        <v>7</v>
      </c>
      <c r="B49" s="3" t="s">
        <v>548</v>
      </c>
      <c r="C49" s="3">
        <f t="shared" si="1"/>
        <v>25</v>
      </c>
      <c r="D49" s="3">
        <v>15</v>
      </c>
      <c r="E49" s="3">
        <v>10</v>
      </c>
    </row>
    <row r="50" spans="1:5" x14ac:dyDescent="0.25">
      <c r="A50" s="60" t="s">
        <v>7</v>
      </c>
      <c r="B50" s="3" t="s">
        <v>549</v>
      </c>
      <c r="C50" s="3">
        <f t="shared" si="1"/>
        <v>0</v>
      </c>
      <c r="D50" s="3"/>
      <c r="E50" s="3"/>
    </row>
    <row r="51" spans="1:5" x14ac:dyDescent="0.25">
      <c r="A51" s="60" t="s">
        <v>7</v>
      </c>
      <c r="B51" s="3" t="s">
        <v>550</v>
      </c>
      <c r="C51" s="3">
        <f t="shared" si="1"/>
        <v>0</v>
      </c>
      <c r="D51" s="3"/>
      <c r="E51" s="3"/>
    </row>
    <row r="52" spans="1:5" x14ac:dyDescent="0.25">
      <c r="A52" s="60" t="s">
        <v>7</v>
      </c>
      <c r="B52" s="3" t="s">
        <v>551</v>
      </c>
      <c r="C52" s="3">
        <f t="shared" si="1"/>
        <v>0</v>
      </c>
      <c r="D52" s="3"/>
      <c r="E52" s="3"/>
    </row>
    <row r="53" spans="1:5" x14ac:dyDescent="0.25">
      <c r="A53" s="60" t="s">
        <v>7</v>
      </c>
      <c r="B53" s="3" t="s">
        <v>552</v>
      </c>
      <c r="C53" s="3">
        <f t="shared" si="1"/>
        <v>0</v>
      </c>
      <c r="D53" s="3"/>
      <c r="E53" s="3"/>
    </row>
    <row r="54" spans="1:5" x14ac:dyDescent="0.25">
      <c r="A54" s="60" t="s">
        <v>7</v>
      </c>
      <c r="B54" s="3" t="s">
        <v>553</v>
      </c>
      <c r="C54" s="3">
        <f t="shared" si="1"/>
        <v>0</v>
      </c>
      <c r="D54" s="3"/>
      <c r="E54" s="3"/>
    </row>
    <row r="55" spans="1:5" x14ac:dyDescent="0.25">
      <c r="A55" s="60" t="s">
        <v>7</v>
      </c>
      <c r="B55" s="3" t="s">
        <v>554</v>
      </c>
      <c r="C55" s="3">
        <f t="shared" si="1"/>
        <v>0</v>
      </c>
      <c r="D55" s="3"/>
      <c r="E55" s="3"/>
    </row>
    <row r="56" spans="1:5" x14ac:dyDescent="0.25">
      <c r="A56" s="60" t="s">
        <v>7</v>
      </c>
      <c r="B56" s="3" t="s">
        <v>555</v>
      </c>
      <c r="C56" s="3">
        <f t="shared" si="1"/>
        <v>0</v>
      </c>
      <c r="D56" s="3"/>
      <c r="E56" s="3"/>
    </row>
    <row r="57" spans="1:5" x14ac:dyDescent="0.25">
      <c r="A57" s="60" t="s">
        <v>7</v>
      </c>
      <c r="B57" s="3" t="s">
        <v>556</v>
      </c>
      <c r="C57" s="3">
        <f t="shared" si="1"/>
        <v>0</v>
      </c>
      <c r="D57" s="3"/>
      <c r="E57" s="3"/>
    </row>
    <row r="58" spans="1:5" x14ac:dyDescent="0.25">
      <c r="A58" s="60" t="s">
        <v>7</v>
      </c>
      <c r="B58" s="3" t="s">
        <v>557</v>
      </c>
      <c r="C58" s="3">
        <f t="shared" si="1"/>
        <v>0</v>
      </c>
      <c r="D58" s="3"/>
      <c r="E58" s="3"/>
    </row>
    <row r="59" spans="1:5" x14ac:dyDescent="0.25">
      <c r="A59" s="60" t="s">
        <v>7</v>
      </c>
      <c r="B59" s="3" t="s">
        <v>558</v>
      </c>
      <c r="C59" s="3">
        <f t="shared" si="1"/>
        <v>0</v>
      </c>
      <c r="D59" s="3"/>
      <c r="E59" s="3"/>
    </row>
    <row r="60" spans="1:5" x14ac:dyDescent="0.25">
      <c r="A60" s="60" t="s">
        <v>7</v>
      </c>
      <c r="B60" s="3" t="s">
        <v>559</v>
      </c>
      <c r="C60" s="3">
        <f t="shared" si="1"/>
        <v>0</v>
      </c>
      <c r="D60" s="3"/>
      <c r="E60" s="3"/>
    </row>
    <row r="61" spans="1:5" x14ac:dyDescent="0.25">
      <c r="A61" s="60" t="s">
        <v>7</v>
      </c>
      <c r="B61" s="3" t="s">
        <v>84</v>
      </c>
      <c r="C61" s="3">
        <f t="shared" si="1"/>
        <v>5</v>
      </c>
      <c r="D61" s="3">
        <v>2</v>
      </c>
      <c r="E61" s="3">
        <v>3</v>
      </c>
    </row>
    <row r="62" spans="1:5" x14ac:dyDescent="0.25">
      <c r="A62" s="60" t="s">
        <v>7</v>
      </c>
      <c r="B62" s="3" t="s">
        <v>196</v>
      </c>
      <c r="C62" s="3">
        <f t="shared" si="1"/>
        <v>5</v>
      </c>
      <c r="D62" s="3">
        <v>2</v>
      </c>
      <c r="E62" s="3">
        <v>3</v>
      </c>
    </row>
    <row r="63" spans="1:5" x14ac:dyDescent="0.25">
      <c r="A63" s="60" t="s">
        <v>7</v>
      </c>
      <c r="B63" s="3" t="s">
        <v>560</v>
      </c>
      <c r="C63" s="3">
        <f t="shared" si="1"/>
        <v>0</v>
      </c>
      <c r="D63" s="3"/>
      <c r="E63" s="3"/>
    </row>
    <row r="64" spans="1:5" x14ac:dyDescent="0.25">
      <c r="A64" s="60" t="s">
        <v>56</v>
      </c>
      <c r="B64" s="3" t="s">
        <v>561</v>
      </c>
      <c r="C64" s="3">
        <f t="shared" si="1"/>
        <v>0</v>
      </c>
      <c r="D64" s="3"/>
      <c r="E64" s="3"/>
    </row>
    <row r="65" spans="1:5" x14ac:dyDescent="0.25">
      <c r="A65" s="60" t="s">
        <v>56</v>
      </c>
      <c r="B65" s="3" t="s">
        <v>562</v>
      </c>
      <c r="C65" s="3">
        <f t="shared" si="1"/>
        <v>0</v>
      </c>
      <c r="D65" s="3"/>
      <c r="E65" s="3"/>
    </row>
  </sheetData>
  <mergeCells count="1">
    <mergeCell ref="A1:D1"/>
  </mergeCells>
  <pageMargins left="0.7" right="0.7" top="0.75" bottom="0.75" header="0.3" footer="0.3"/>
  <pageSetup paperSize="9" orientation="portrait" r:id="rId1"/>
  <headerFooter>
    <oddHeader>&amp;L&amp;"Arial,Grassetto"UFFICIO AFFARI ISTITUZIONALI
ELEZIONI STUDENTI maggio 2025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3F274-84F4-4078-A1B5-EEF67F660C39}">
  <sheetPr>
    <tabColor theme="4" tint="0.39997558519241921"/>
  </sheetPr>
  <dimension ref="A1:E65"/>
  <sheetViews>
    <sheetView zoomScaleNormal="100" workbookViewId="0">
      <selection activeCell="C70" sqref="C70"/>
    </sheetView>
  </sheetViews>
  <sheetFormatPr defaultRowHeight="13.2" x14ac:dyDescent="0.25"/>
  <cols>
    <col min="1" max="1" width="37.5546875" style="1" bestFit="1" customWidth="1"/>
    <col min="2" max="2" width="33.33203125" customWidth="1"/>
    <col min="3" max="3" width="11.77734375" bestFit="1" customWidth="1"/>
    <col min="4" max="4" width="25.5546875" customWidth="1"/>
    <col min="5" max="5" width="26.5546875" customWidth="1"/>
  </cols>
  <sheetData>
    <row r="1" spans="1:5" s="45" customFormat="1" ht="53.25" customHeight="1" x14ac:dyDescent="0.25">
      <c r="A1" s="213" t="s">
        <v>21</v>
      </c>
      <c r="B1" s="213"/>
      <c r="C1" s="213"/>
      <c r="D1" s="213"/>
      <c r="E1" s="90"/>
    </row>
    <row r="2" spans="1:5" s="10" customFormat="1" ht="15.6" x14ac:dyDescent="0.3">
      <c r="A2" s="47" t="s">
        <v>0</v>
      </c>
      <c r="B2" s="47" t="s">
        <v>644</v>
      </c>
      <c r="C2" s="47" t="s">
        <v>1</v>
      </c>
      <c r="D2" s="47" t="s">
        <v>626</v>
      </c>
      <c r="E2" s="47" t="s">
        <v>627</v>
      </c>
    </row>
    <row r="3" spans="1:5" x14ac:dyDescent="0.25">
      <c r="A3" s="103"/>
      <c r="B3" s="46"/>
      <c r="C3" s="88"/>
      <c r="D3" s="46"/>
      <c r="E3" s="46"/>
    </row>
    <row r="4" spans="1:5" x14ac:dyDescent="0.25">
      <c r="A4" s="103" t="s">
        <v>51</v>
      </c>
      <c r="B4" s="88">
        <f>C4/108</f>
        <v>0.63888888888888884</v>
      </c>
      <c r="C4" s="88">
        <f t="shared" ref="C4:C9" si="0">SUM(D4:W4)</f>
        <v>69</v>
      </c>
      <c r="D4" s="46">
        <v>34</v>
      </c>
      <c r="E4" s="46">
        <v>35</v>
      </c>
    </row>
    <row r="5" spans="1:5" x14ac:dyDescent="0.25">
      <c r="A5" s="103" t="s">
        <v>52</v>
      </c>
      <c r="B5" s="88">
        <f t="shared" ref="B5:B9" si="1">C5/108</f>
        <v>0.22222222222222221</v>
      </c>
      <c r="C5" s="88">
        <f t="shared" si="0"/>
        <v>24</v>
      </c>
      <c r="D5" s="88">
        <v>13</v>
      </c>
      <c r="E5" s="46">
        <v>11</v>
      </c>
    </row>
    <row r="6" spans="1:5" x14ac:dyDescent="0.25">
      <c r="A6" s="103" t="s">
        <v>53</v>
      </c>
      <c r="B6" s="88">
        <f t="shared" si="1"/>
        <v>1.0462962962962963</v>
      </c>
      <c r="C6" s="88">
        <f t="shared" si="0"/>
        <v>113</v>
      </c>
      <c r="D6" s="46">
        <v>59</v>
      </c>
      <c r="E6" s="46">
        <v>54</v>
      </c>
    </row>
    <row r="7" spans="1:5" x14ac:dyDescent="0.25">
      <c r="A7" s="103" t="s">
        <v>54</v>
      </c>
      <c r="B7" s="88">
        <f t="shared" si="1"/>
        <v>2.1574074074074074</v>
      </c>
      <c r="C7" s="88">
        <f t="shared" si="0"/>
        <v>233</v>
      </c>
      <c r="D7" s="46">
        <v>110</v>
      </c>
      <c r="E7" s="46">
        <v>123</v>
      </c>
    </row>
    <row r="8" spans="1:5" x14ac:dyDescent="0.25">
      <c r="A8" s="103" t="s">
        <v>55</v>
      </c>
      <c r="B8" s="88">
        <f t="shared" si="1"/>
        <v>0.1111111111111111</v>
      </c>
      <c r="C8" s="88">
        <f t="shared" si="0"/>
        <v>12</v>
      </c>
      <c r="D8" s="46">
        <v>6</v>
      </c>
      <c r="E8" s="46">
        <v>6</v>
      </c>
    </row>
    <row r="9" spans="1:5" x14ac:dyDescent="0.25">
      <c r="A9" s="103" t="s">
        <v>56</v>
      </c>
      <c r="B9" s="88">
        <f t="shared" si="1"/>
        <v>0.84259259259259256</v>
      </c>
      <c r="C9" s="88">
        <f t="shared" si="0"/>
        <v>91</v>
      </c>
      <c r="D9" s="46">
        <v>41</v>
      </c>
      <c r="E9" s="46">
        <v>50</v>
      </c>
    </row>
    <row r="10" spans="1:5" x14ac:dyDescent="0.25">
      <c r="A10" s="103"/>
      <c r="B10" s="3"/>
      <c r="C10" s="60">
        <f>SUM(C4:C9)</f>
        <v>542</v>
      </c>
      <c r="D10" s="3"/>
      <c r="E10" s="3"/>
    </row>
    <row r="11" spans="1:5" x14ac:dyDescent="0.25">
      <c r="A11" s="103"/>
      <c r="B11" s="3"/>
      <c r="C11" s="3"/>
      <c r="D11" s="3"/>
      <c r="E11" s="3"/>
    </row>
    <row r="12" spans="1:5" s="10" customFormat="1" ht="15.6" x14ac:dyDescent="0.3">
      <c r="A12" s="47" t="s">
        <v>0</v>
      </c>
      <c r="B12" s="9" t="s">
        <v>6</v>
      </c>
      <c r="C12" s="9" t="s">
        <v>1</v>
      </c>
      <c r="D12" s="9" t="s">
        <v>626</v>
      </c>
      <c r="E12" s="9" t="s">
        <v>627</v>
      </c>
    </row>
    <row r="13" spans="1:5" x14ac:dyDescent="0.25">
      <c r="A13" s="103"/>
      <c r="B13" s="3"/>
      <c r="C13" s="3"/>
      <c r="D13" s="3"/>
      <c r="E13" s="3"/>
    </row>
    <row r="14" spans="1:5" x14ac:dyDescent="0.25">
      <c r="A14" s="103" t="s">
        <v>51</v>
      </c>
      <c r="B14" s="3" t="s">
        <v>111</v>
      </c>
      <c r="C14" s="3">
        <f>SUM(D14:W14)</f>
        <v>10</v>
      </c>
      <c r="D14" s="3">
        <v>8</v>
      </c>
      <c r="E14" s="3">
        <v>2</v>
      </c>
    </row>
    <row r="15" spans="1:5" x14ac:dyDescent="0.25">
      <c r="A15" s="103" t="s">
        <v>51</v>
      </c>
      <c r="B15" s="3" t="s">
        <v>67</v>
      </c>
      <c r="C15" s="3">
        <f t="shared" ref="C15:C65" si="2">SUM(D15:W15)</f>
        <v>19</v>
      </c>
      <c r="D15" s="3">
        <v>5</v>
      </c>
      <c r="E15" s="3">
        <v>14</v>
      </c>
    </row>
    <row r="16" spans="1:5" x14ac:dyDescent="0.25">
      <c r="A16" s="69" t="s">
        <v>51</v>
      </c>
      <c r="B16" s="70" t="s">
        <v>112</v>
      </c>
      <c r="C16" s="70">
        <f t="shared" si="2"/>
        <v>49</v>
      </c>
      <c r="D16" s="3">
        <v>21</v>
      </c>
      <c r="E16" s="3">
        <v>28</v>
      </c>
    </row>
    <row r="17" spans="1:5" x14ac:dyDescent="0.25">
      <c r="A17" s="103" t="s">
        <v>51</v>
      </c>
      <c r="B17" s="3" t="s">
        <v>123</v>
      </c>
      <c r="C17" s="3">
        <f t="shared" si="2"/>
        <v>0</v>
      </c>
      <c r="D17" s="3"/>
      <c r="E17" s="3"/>
    </row>
    <row r="18" spans="1:5" x14ac:dyDescent="0.25">
      <c r="A18" s="103" t="s">
        <v>51</v>
      </c>
      <c r="B18" s="3" t="s">
        <v>563</v>
      </c>
      <c r="C18" s="3">
        <f t="shared" si="2"/>
        <v>0</v>
      </c>
      <c r="D18" s="3"/>
      <c r="E18" s="3"/>
    </row>
    <row r="19" spans="1:5" x14ac:dyDescent="0.25">
      <c r="A19" s="103" t="s">
        <v>51</v>
      </c>
      <c r="B19" s="3" t="s">
        <v>564</v>
      </c>
      <c r="C19" s="3">
        <f t="shared" si="2"/>
        <v>0</v>
      </c>
      <c r="D19" s="3"/>
      <c r="E19" s="3"/>
    </row>
    <row r="20" spans="1:5" x14ac:dyDescent="0.25">
      <c r="A20" s="103" t="s">
        <v>51</v>
      </c>
      <c r="B20" s="3" t="s">
        <v>124</v>
      </c>
      <c r="C20" s="3">
        <f t="shared" si="2"/>
        <v>0</v>
      </c>
      <c r="D20" s="3"/>
      <c r="E20" s="3"/>
    </row>
    <row r="21" spans="1:5" x14ac:dyDescent="0.25">
      <c r="A21" s="103" t="s">
        <v>51</v>
      </c>
      <c r="B21" s="3" t="s">
        <v>565</v>
      </c>
      <c r="C21" s="3">
        <f t="shared" si="2"/>
        <v>0</v>
      </c>
      <c r="D21" s="3"/>
      <c r="E21" s="3"/>
    </row>
    <row r="22" spans="1:5" x14ac:dyDescent="0.25">
      <c r="A22" s="103" t="s">
        <v>51</v>
      </c>
      <c r="B22" s="3" t="s">
        <v>566</v>
      </c>
      <c r="C22" s="3">
        <f t="shared" si="2"/>
        <v>5</v>
      </c>
      <c r="D22" s="3">
        <v>1</v>
      </c>
      <c r="E22" s="3">
        <v>4</v>
      </c>
    </row>
    <row r="23" spans="1:5" x14ac:dyDescent="0.25">
      <c r="A23" s="103" t="s">
        <v>51</v>
      </c>
      <c r="B23" s="3" t="s">
        <v>567</v>
      </c>
      <c r="C23" s="3">
        <f t="shared" si="2"/>
        <v>0</v>
      </c>
      <c r="D23" s="3"/>
      <c r="E23" s="3"/>
    </row>
    <row r="24" spans="1:5" x14ac:dyDescent="0.25">
      <c r="A24" s="103" t="s">
        <v>51</v>
      </c>
      <c r="B24" s="3" t="s">
        <v>568</v>
      </c>
      <c r="C24" s="3">
        <f t="shared" si="2"/>
        <v>0</v>
      </c>
      <c r="D24" s="3"/>
      <c r="E24" s="3"/>
    </row>
    <row r="25" spans="1:5" x14ac:dyDescent="0.25">
      <c r="A25" s="103" t="s">
        <v>51</v>
      </c>
      <c r="B25" s="3" t="s">
        <v>569</v>
      </c>
      <c r="C25" s="3">
        <f t="shared" si="2"/>
        <v>0</v>
      </c>
      <c r="D25" s="3"/>
      <c r="E25" s="3"/>
    </row>
    <row r="26" spans="1:5" x14ac:dyDescent="0.25">
      <c r="A26" s="103" t="s">
        <v>51</v>
      </c>
      <c r="B26" s="3" t="s">
        <v>107</v>
      </c>
      <c r="C26" s="3">
        <f t="shared" si="2"/>
        <v>4</v>
      </c>
      <c r="D26" s="3">
        <v>3</v>
      </c>
      <c r="E26" s="3">
        <v>1</v>
      </c>
    </row>
    <row r="27" spans="1:5" x14ac:dyDescent="0.25">
      <c r="A27" s="103" t="s">
        <v>52</v>
      </c>
      <c r="B27" s="3" t="s">
        <v>72</v>
      </c>
      <c r="C27" s="3">
        <f t="shared" si="2"/>
        <v>4</v>
      </c>
      <c r="D27" s="3">
        <v>1</v>
      </c>
      <c r="E27" s="3">
        <v>3</v>
      </c>
    </row>
    <row r="28" spans="1:5" x14ac:dyDescent="0.25">
      <c r="A28" s="103" t="s">
        <v>52</v>
      </c>
      <c r="B28" s="3" t="s">
        <v>74</v>
      </c>
      <c r="C28" s="3">
        <f t="shared" si="2"/>
        <v>1</v>
      </c>
      <c r="D28" s="3"/>
      <c r="E28" s="3">
        <v>1</v>
      </c>
    </row>
    <row r="29" spans="1:5" x14ac:dyDescent="0.25">
      <c r="A29" s="103" t="s">
        <v>52</v>
      </c>
      <c r="B29" s="3" t="s">
        <v>570</v>
      </c>
      <c r="C29" s="3">
        <f t="shared" si="2"/>
        <v>5</v>
      </c>
      <c r="D29" s="3">
        <v>3</v>
      </c>
      <c r="E29" s="3">
        <v>2</v>
      </c>
    </row>
    <row r="30" spans="1:5" x14ac:dyDescent="0.25">
      <c r="A30" s="69" t="s">
        <v>53</v>
      </c>
      <c r="B30" s="70" t="s">
        <v>152</v>
      </c>
      <c r="C30" s="70">
        <f t="shared" si="2"/>
        <v>86</v>
      </c>
      <c r="D30" s="3">
        <v>43</v>
      </c>
      <c r="E30" s="3">
        <v>43</v>
      </c>
    </row>
    <row r="31" spans="1:5" x14ac:dyDescent="0.25">
      <c r="A31" s="103" t="s">
        <v>53</v>
      </c>
      <c r="B31" s="3" t="s">
        <v>147</v>
      </c>
      <c r="C31" s="3">
        <f t="shared" si="2"/>
        <v>40</v>
      </c>
      <c r="D31" s="3">
        <v>23</v>
      </c>
      <c r="E31" s="3">
        <v>17</v>
      </c>
    </row>
    <row r="32" spans="1:5" x14ac:dyDescent="0.25">
      <c r="A32" s="103" t="s">
        <v>53</v>
      </c>
      <c r="B32" s="3" t="s">
        <v>142</v>
      </c>
      <c r="C32" s="3">
        <f t="shared" si="2"/>
        <v>19</v>
      </c>
      <c r="D32" s="3">
        <v>10</v>
      </c>
      <c r="E32" s="3">
        <v>9</v>
      </c>
    </row>
    <row r="33" spans="1:5" x14ac:dyDescent="0.25">
      <c r="A33" s="103" t="s">
        <v>53</v>
      </c>
      <c r="B33" s="3" t="s">
        <v>571</v>
      </c>
      <c r="C33" s="3">
        <f t="shared" si="2"/>
        <v>4</v>
      </c>
      <c r="D33" s="3"/>
      <c r="E33" s="3">
        <v>4</v>
      </c>
    </row>
    <row r="34" spans="1:5" x14ac:dyDescent="0.25">
      <c r="A34" s="103" t="s">
        <v>53</v>
      </c>
      <c r="B34" s="3" t="s">
        <v>77</v>
      </c>
      <c r="C34" s="3">
        <f t="shared" si="2"/>
        <v>0</v>
      </c>
      <c r="D34" s="3"/>
      <c r="E34" s="3"/>
    </row>
    <row r="35" spans="1:5" x14ac:dyDescent="0.25">
      <c r="A35" s="103" t="s">
        <v>53</v>
      </c>
      <c r="B35" s="3" t="s">
        <v>572</v>
      </c>
      <c r="C35" s="3">
        <f t="shared" si="2"/>
        <v>6</v>
      </c>
      <c r="D35" s="3">
        <v>1</v>
      </c>
      <c r="E35" s="3">
        <v>5</v>
      </c>
    </row>
    <row r="36" spans="1:5" x14ac:dyDescent="0.25">
      <c r="A36" s="103" t="s">
        <v>53</v>
      </c>
      <c r="B36" s="3" t="s">
        <v>157</v>
      </c>
      <c r="C36" s="3">
        <f t="shared" si="2"/>
        <v>0</v>
      </c>
      <c r="D36" s="3"/>
      <c r="E36" s="3"/>
    </row>
    <row r="37" spans="1:5" x14ac:dyDescent="0.25">
      <c r="A37" s="103" t="s">
        <v>53</v>
      </c>
      <c r="B37" s="3" t="s">
        <v>573</v>
      </c>
      <c r="C37" s="3">
        <f t="shared" si="2"/>
        <v>0</v>
      </c>
      <c r="D37" s="3"/>
      <c r="E37" s="3"/>
    </row>
    <row r="38" spans="1:5" x14ac:dyDescent="0.25">
      <c r="A38" s="103" t="s">
        <v>53</v>
      </c>
      <c r="B38" s="3" t="s">
        <v>574</v>
      </c>
      <c r="C38" s="3">
        <f t="shared" si="2"/>
        <v>0</v>
      </c>
      <c r="D38" s="3"/>
      <c r="E38" s="3"/>
    </row>
    <row r="39" spans="1:5" x14ac:dyDescent="0.25">
      <c r="A39" s="69" t="s">
        <v>54</v>
      </c>
      <c r="B39" s="70" t="s">
        <v>575</v>
      </c>
      <c r="C39" s="70">
        <f t="shared" si="2"/>
        <v>118</v>
      </c>
      <c r="D39" s="3">
        <v>53</v>
      </c>
      <c r="E39" s="3">
        <v>65</v>
      </c>
    </row>
    <row r="40" spans="1:5" x14ac:dyDescent="0.25">
      <c r="A40" s="69" t="s">
        <v>54</v>
      </c>
      <c r="B40" s="70" t="s">
        <v>576</v>
      </c>
      <c r="C40" s="70">
        <f t="shared" si="2"/>
        <v>133</v>
      </c>
      <c r="D40" s="3">
        <v>61</v>
      </c>
      <c r="E40" s="3">
        <v>72</v>
      </c>
    </row>
    <row r="41" spans="1:5" x14ac:dyDescent="0.25">
      <c r="A41" s="103" t="s">
        <v>54</v>
      </c>
      <c r="B41" s="3" t="s">
        <v>577</v>
      </c>
      <c r="C41" s="3">
        <f t="shared" si="2"/>
        <v>50</v>
      </c>
      <c r="D41" s="3">
        <v>22</v>
      </c>
      <c r="E41" s="3">
        <v>28</v>
      </c>
    </row>
    <row r="42" spans="1:5" x14ac:dyDescent="0.25">
      <c r="A42" s="103" t="s">
        <v>54</v>
      </c>
      <c r="B42" s="3" t="s">
        <v>578</v>
      </c>
      <c r="C42" s="3">
        <f t="shared" si="2"/>
        <v>14</v>
      </c>
      <c r="D42" s="3">
        <v>6</v>
      </c>
      <c r="E42" s="3">
        <v>8</v>
      </c>
    </row>
    <row r="43" spans="1:5" x14ac:dyDescent="0.25">
      <c r="A43" s="103" t="s">
        <v>54</v>
      </c>
      <c r="B43" s="3" t="s">
        <v>579</v>
      </c>
      <c r="C43" s="3">
        <f t="shared" si="2"/>
        <v>0</v>
      </c>
      <c r="D43" s="3"/>
      <c r="E43" s="3"/>
    </row>
    <row r="44" spans="1:5" x14ac:dyDescent="0.25">
      <c r="A44" s="103" t="s">
        <v>54</v>
      </c>
      <c r="B44" s="3" t="s">
        <v>580</v>
      </c>
      <c r="C44" s="3">
        <f t="shared" si="2"/>
        <v>0</v>
      </c>
      <c r="D44" s="3"/>
      <c r="E44" s="3"/>
    </row>
    <row r="45" spans="1:5" x14ac:dyDescent="0.25">
      <c r="A45" s="103" t="s">
        <v>54</v>
      </c>
      <c r="B45" s="3" t="s">
        <v>581</v>
      </c>
      <c r="C45" s="3">
        <f t="shared" si="2"/>
        <v>1</v>
      </c>
      <c r="D45" s="3">
        <v>1</v>
      </c>
      <c r="E45" s="3"/>
    </row>
    <row r="46" spans="1:5" x14ac:dyDescent="0.25">
      <c r="A46" s="103" t="s">
        <v>54</v>
      </c>
      <c r="B46" s="3" t="s">
        <v>582</v>
      </c>
      <c r="C46" s="3">
        <f t="shared" si="2"/>
        <v>1</v>
      </c>
      <c r="D46" s="3">
        <v>1</v>
      </c>
      <c r="E46" s="3"/>
    </row>
    <row r="47" spans="1:5" x14ac:dyDescent="0.25">
      <c r="A47" s="103" t="s">
        <v>54</v>
      </c>
      <c r="B47" s="3" t="s">
        <v>583</v>
      </c>
      <c r="C47" s="3">
        <f t="shared" si="2"/>
        <v>0</v>
      </c>
      <c r="D47" s="3"/>
      <c r="E47" s="3"/>
    </row>
    <row r="48" spans="1:5" x14ac:dyDescent="0.25">
      <c r="A48" s="103" t="s">
        <v>54</v>
      </c>
      <c r="B48" s="3" t="s">
        <v>163</v>
      </c>
      <c r="C48" s="3">
        <f t="shared" si="2"/>
        <v>8</v>
      </c>
      <c r="D48" s="3">
        <v>5</v>
      </c>
      <c r="E48" s="3">
        <v>3</v>
      </c>
    </row>
    <row r="49" spans="1:5" x14ac:dyDescent="0.25">
      <c r="A49" s="103" t="s">
        <v>54</v>
      </c>
      <c r="B49" s="3" t="s">
        <v>183</v>
      </c>
      <c r="C49" s="3">
        <f t="shared" si="2"/>
        <v>1</v>
      </c>
      <c r="D49" s="3"/>
      <c r="E49" s="3">
        <v>1</v>
      </c>
    </row>
    <row r="50" spans="1:5" x14ac:dyDescent="0.25">
      <c r="A50" s="103" t="s">
        <v>54</v>
      </c>
      <c r="B50" s="3" t="s">
        <v>81</v>
      </c>
      <c r="C50" s="3">
        <f t="shared" si="2"/>
        <v>0</v>
      </c>
      <c r="D50" s="3"/>
      <c r="E50" s="3"/>
    </row>
    <row r="51" spans="1:5" x14ac:dyDescent="0.25">
      <c r="A51" s="103" t="s">
        <v>55</v>
      </c>
      <c r="B51" s="3" t="s">
        <v>82</v>
      </c>
      <c r="C51" s="3">
        <f t="shared" si="2"/>
        <v>7</v>
      </c>
      <c r="D51" s="3">
        <v>4</v>
      </c>
      <c r="E51" s="3">
        <v>3</v>
      </c>
    </row>
    <row r="52" spans="1:5" x14ac:dyDescent="0.25">
      <c r="A52" s="103" t="s">
        <v>55</v>
      </c>
      <c r="B52" s="3" t="s">
        <v>584</v>
      </c>
      <c r="C52" s="3">
        <f t="shared" si="2"/>
        <v>1</v>
      </c>
      <c r="D52" s="3">
        <v>1</v>
      </c>
      <c r="E52" s="3"/>
    </row>
    <row r="53" spans="1:5" x14ac:dyDescent="0.25">
      <c r="A53" s="103" t="s">
        <v>56</v>
      </c>
      <c r="B53" s="3" t="s">
        <v>90</v>
      </c>
      <c r="C53" s="3">
        <f t="shared" si="2"/>
        <v>1</v>
      </c>
      <c r="D53" s="3">
        <v>1</v>
      </c>
      <c r="E53" s="3"/>
    </row>
    <row r="54" spans="1:5" x14ac:dyDescent="0.25">
      <c r="A54" s="103" t="s">
        <v>56</v>
      </c>
      <c r="B54" s="3" t="s">
        <v>215</v>
      </c>
      <c r="C54" s="3">
        <f t="shared" si="2"/>
        <v>2</v>
      </c>
      <c r="D54" s="3">
        <v>2</v>
      </c>
      <c r="E54" s="3"/>
    </row>
    <row r="55" spans="1:5" x14ac:dyDescent="0.25">
      <c r="A55" s="103" t="s">
        <v>56</v>
      </c>
      <c r="B55" s="3" t="s">
        <v>585</v>
      </c>
      <c r="C55" s="3">
        <f t="shared" si="2"/>
        <v>0</v>
      </c>
      <c r="D55" s="3"/>
      <c r="E55" s="3"/>
    </row>
    <row r="56" spans="1:5" x14ac:dyDescent="0.25">
      <c r="A56" s="103" t="s">
        <v>56</v>
      </c>
      <c r="B56" s="3" t="s">
        <v>586</v>
      </c>
      <c r="C56" s="3">
        <f t="shared" si="2"/>
        <v>0</v>
      </c>
      <c r="D56" s="3"/>
      <c r="E56" s="3"/>
    </row>
    <row r="57" spans="1:5" x14ac:dyDescent="0.25">
      <c r="A57" s="103" t="s">
        <v>56</v>
      </c>
      <c r="B57" s="3" t="s">
        <v>209</v>
      </c>
      <c r="C57" s="3">
        <f t="shared" si="2"/>
        <v>2</v>
      </c>
      <c r="D57" s="3">
        <v>1</v>
      </c>
      <c r="E57" s="3">
        <v>1</v>
      </c>
    </row>
    <row r="58" spans="1:5" x14ac:dyDescent="0.25">
      <c r="A58" s="103" t="s">
        <v>56</v>
      </c>
      <c r="B58" s="3" t="s">
        <v>587</v>
      </c>
      <c r="C58" s="3">
        <f t="shared" si="2"/>
        <v>6</v>
      </c>
      <c r="D58" s="3">
        <v>1</v>
      </c>
      <c r="E58" s="3">
        <v>5</v>
      </c>
    </row>
    <row r="59" spans="1:5" x14ac:dyDescent="0.25">
      <c r="A59" s="103" t="s">
        <v>56</v>
      </c>
      <c r="B59" s="3" t="s">
        <v>588</v>
      </c>
      <c r="C59" s="3">
        <f t="shared" si="2"/>
        <v>20</v>
      </c>
      <c r="D59" s="3">
        <v>18</v>
      </c>
      <c r="E59" s="3">
        <v>2</v>
      </c>
    </row>
    <row r="60" spans="1:5" x14ac:dyDescent="0.25">
      <c r="A60" s="103" t="s">
        <v>56</v>
      </c>
      <c r="B60" s="3" t="s">
        <v>589</v>
      </c>
      <c r="C60" s="3">
        <f t="shared" si="2"/>
        <v>36</v>
      </c>
      <c r="D60" s="3">
        <v>15</v>
      </c>
      <c r="E60" s="3">
        <v>21</v>
      </c>
    </row>
    <row r="61" spans="1:5" x14ac:dyDescent="0.25">
      <c r="A61" s="69" t="s">
        <v>56</v>
      </c>
      <c r="B61" s="70" t="s">
        <v>590</v>
      </c>
      <c r="C61" s="70">
        <f t="shared" si="2"/>
        <v>56</v>
      </c>
      <c r="D61" s="3">
        <v>24</v>
      </c>
      <c r="E61" s="3">
        <v>32</v>
      </c>
    </row>
    <row r="62" spans="1:5" x14ac:dyDescent="0.25">
      <c r="A62" s="103" t="s">
        <v>56</v>
      </c>
      <c r="B62" s="3" t="s">
        <v>591</v>
      </c>
      <c r="C62" s="3">
        <f t="shared" si="2"/>
        <v>0</v>
      </c>
      <c r="D62" s="3"/>
      <c r="E62" s="3"/>
    </row>
    <row r="63" spans="1:5" x14ac:dyDescent="0.25">
      <c r="A63" s="103" t="s">
        <v>56</v>
      </c>
      <c r="B63" s="3" t="s">
        <v>592</v>
      </c>
      <c r="C63" s="3">
        <f t="shared" si="2"/>
        <v>9</v>
      </c>
      <c r="D63" s="3">
        <v>3</v>
      </c>
      <c r="E63" s="3">
        <v>6</v>
      </c>
    </row>
    <row r="64" spans="1:5" x14ac:dyDescent="0.25">
      <c r="A64" s="103" t="s">
        <v>56</v>
      </c>
      <c r="B64" s="3" t="s">
        <v>593</v>
      </c>
      <c r="C64" s="3">
        <f t="shared" si="2"/>
        <v>1</v>
      </c>
      <c r="D64" s="3"/>
      <c r="E64" s="3">
        <v>1</v>
      </c>
    </row>
    <row r="65" spans="1:5" x14ac:dyDescent="0.25">
      <c r="A65" s="103" t="s">
        <v>56</v>
      </c>
      <c r="B65" s="3" t="s">
        <v>235</v>
      </c>
      <c r="C65" s="3">
        <f t="shared" si="2"/>
        <v>0</v>
      </c>
      <c r="D65" s="3"/>
      <c r="E65" s="3"/>
    </row>
  </sheetData>
  <mergeCells count="1">
    <mergeCell ref="A1:D1"/>
  </mergeCells>
  <pageMargins left="0.7" right="0.7" top="0.75" bottom="0.75" header="0.3" footer="0.3"/>
  <pageSetup paperSize="9" orientation="portrait" verticalDpi="0" r:id="rId1"/>
  <headerFooter>
    <oddHeader>&amp;L&amp;"Arial,Grassetto"UFFICIO AFFARI ISTITUZIONALI
ELEZIONI STUDENTI maggio 2025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960BE-F791-48C5-9B69-12409A9804DC}">
  <dimension ref="A1:C183"/>
  <sheetViews>
    <sheetView tabSelected="1" zoomScaleNormal="100" zoomScalePageLayoutView="40" workbookViewId="0">
      <selection activeCell="B172" sqref="B172"/>
    </sheetView>
  </sheetViews>
  <sheetFormatPr defaultRowHeight="13.2" x14ac:dyDescent="0.25"/>
  <cols>
    <col min="1" max="1" width="105.109375" customWidth="1"/>
    <col min="2" max="2" width="41" customWidth="1"/>
    <col min="3" max="3" width="40.5546875" bestFit="1" customWidth="1"/>
  </cols>
  <sheetData>
    <row r="1" spans="1:3" ht="17.399999999999999" x14ac:dyDescent="0.3">
      <c r="A1" s="145" t="s">
        <v>25</v>
      </c>
      <c r="B1" s="146"/>
      <c r="C1" s="147"/>
    </row>
    <row r="2" spans="1:3" ht="13.8" x14ac:dyDescent="0.25">
      <c r="A2" s="56" t="s">
        <v>23</v>
      </c>
      <c r="B2" s="57" t="s">
        <v>662</v>
      </c>
      <c r="C2" s="104" t="s">
        <v>651</v>
      </c>
    </row>
    <row r="3" spans="1:3" x14ac:dyDescent="0.25">
      <c r="A3" s="60" t="s">
        <v>51</v>
      </c>
      <c r="B3" s="106" t="s">
        <v>66</v>
      </c>
      <c r="C3" s="3"/>
    </row>
    <row r="4" spans="1:3" x14ac:dyDescent="0.25">
      <c r="A4" s="60" t="s">
        <v>54</v>
      </c>
      <c r="B4" s="107" t="s">
        <v>78</v>
      </c>
      <c r="C4" s="105"/>
    </row>
    <row r="5" spans="1:3" x14ac:dyDescent="0.25">
      <c r="A5" s="107" t="s">
        <v>54</v>
      </c>
      <c r="B5" s="107" t="s">
        <v>79</v>
      </c>
      <c r="C5" s="64"/>
    </row>
    <row r="6" spans="1:3" x14ac:dyDescent="0.25">
      <c r="A6" s="60" t="s">
        <v>7</v>
      </c>
      <c r="B6" s="60" t="s">
        <v>84</v>
      </c>
      <c r="C6" s="64"/>
    </row>
    <row r="7" spans="1:3" x14ac:dyDescent="0.25">
      <c r="A7" s="60" t="s">
        <v>56</v>
      </c>
      <c r="B7" s="60" t="s">
        <v>87</v>
      </c>
      <c r="C7" s="64"/>
    </row>
    <row r="8" spans="1:3" ht="17.399999999999999" x14ac:dyDescent="0.25">
      <c r="A8" s="148" t="s">
        <v>22</v>
      </c>
      <c r="B8" s="149"/>
      <c r="C8" s="150"/>
    </row>
    <row r="9" spans="1:3" ht="13.8" x14ac:dyDescent="0.25">
      <c r="A9" s="56" t="s">
        <v>23</v>
      </c>
      <c r="B9" s="57" t="s">
        <v>662</v>
      </c>
      <c r="C9" s="64"/>
    </row>
    <row r="10" spans="1:3" x14ac:dyDescent="0.25">
      <c r="A10" s="108" t="s">
        <v>54</v>
      </c>
      <c r="B10" s="108" t="s">
        <v>91</v>
      </c>
      <c r="C10" s="64"/>
    </row>
    <row r="11" spans="1:3" x14ac:dyDescent="0.25">
      <c r="A11" s="108" t="s">
        <v>58</v>
      </c>
      <c r="B11" s="108" t="s">
        <v>96</v>
      </c>
      <c r="C11" s="64"/>
    </row>
    <row r="12" spans="1:3" ht="17.399999999999999" x14ac:dyDescent="0.3">
      <c r="A12" s="151" t="s">
        <v>35</v>
      </c>
      <c r="B12" s="152"/>
      <c r="C12" s="153"/>
    </row>
    <row r="13" spans="1:3" ht="13.8" x14ac:dyDescent="0.25">
      <c r="A13" s="56" t="s">
        <v>23</v>
      </c>
      <c r="B13" s="57" t="s">
        <v>662</v>
      </c>
      <c r="C13" s="64"/>
    </row>
    <row r="14" spans="1:3" x14ac:dyDescent="0.25">
      <c r="A14" s="108" t="s">
        <v>54</v>
      </c>
      <c r="B14" s="108" t="s">
        <v>98</v>
      </c>
      <c r="C14" s="64"/>
    </row>
    <row r="15" spans="1:3" x14ac:dyDescent="0.25">
      <c r="A15" s="108" t="s">
        <v>58</v>
      </c>
      <c r="B15" s="108" t="s">
        <v>103</v>
      </c>
      <c r="C15" s="66"/>
    </row>
    <row r="16" spans="1:3" ht="17.399999999999999" x14ac:dyDescent="0.3">
      <c r="A16" s="154" t="s">
        <v>11</v>
      </c>
      <c r="B16" s="155"/>
      <c r="C16" s="156"/>
    </row>
    <row r="17" spans="1:3" ht="13.8" x14ac:dyDescent="0.25">
      <c r="A17" s="56" t="s">
        <v>23</v>
      </c>
      <c r="B17" s="57" t="s">
        <v>662</v>
      </c>
      <c r="C17" s="64"/>
    </row>
    <row r="18" spans="1:3" x14ac:dyDescent="0.25">
      <c r="A18" s="60" t="s">
        <v>51</v>
      </c>
      <c r="B18" s="60" t="s">
        <v>104</v>
      </c>
      <c r="C18" s="65"/>
    </row>
    <row r="19" spans="1:3" x14ac:dyDescent="0.25">
      <c r="A19" s="60" t="s">
        <v>51</v>
      </c>
      <c r="B19" s="60" t="s">
        <v>67</v>
      </c>
      <c r="C19" s="60"/>
    </row>
    <row r="20" spans="1:3" x14ac:dyDescent="0.25">
      <c r="A20" s="60" t="s">
        <v>51</v>
      </c>
      <c r="B20" s="60" t="s">
        <v>105</v>
      </c>
      <c r="C20" s="64"/>
    </row>
    <row r="21" spans="1:3" x14ac:dyDescent="0.25">
      <c r="A21" s="60" t="s">
        <v>53</v>
      </c>
      <c r="B21" s="60" t="s">
        <v>141</v>
      </c>
      <c r="C21" s="64"/>
    </row>
    <row r="22" spans="1:3" x14ac:dyDescent="0.25">
      <c r="A22" s="60" t="s">
        <v>53</v>
      </c>
      <c r="B22" s="60" t="s">
        <v>77</v>
      </c>
      <c r="C22" s="64"/>
    </row>
    <row r="23" spans="1:3" x14ac:dyDescent="0.25">
      <c r="A23" s="60" t="s">
        <v>54</v>
      </c>
      <c r="B23" s="60" t="s">
        <v>99</v>
      </c>
      <c r="C23" s="64"/>
    </row>
    <row r="24" spans="1:3" x14ac:dyDescent="0.25">
      <c r="A24" s="60" t="s">
        <v>54</v>
      </c>
      <c r="B24" s="60" t="s">
        <v>93</v>
      </c>
      <c r="C24" s="64"/>
    </row>
    <row r="25" spans="1:3" x14ac:dyDescent="0.25">
      <c r="A25" s="60" t="s">
        <v>54</v>
      </c>
      <c r="B25" s="60" t="s">
        <v>163</v>
      </c>
      <c r="C25" s="64"/>
    </row>
    <row r="26" spans="1:3" x14ac:dyDescent="0.25">
      <c r="A26" s="60" t="s">
        <v>54</v>
      </c>
      <c r="B26" s="60" t="s">
        <v>101</v>
      </c>
      <c r="C26" s="64"/>
    </row>
    <row r="27" spans="1:3" x14ac:dyDescent="0.25">
      <c r="A27" s="60" t="s">
        <v>54</v>
      </c>
      <c r="B27" s="60" t="s">
        <v>164</v>
      </c>
      <c r="C27" s="66"/>
    </row>
    <row r="28" spans="1:3" x14ac:dyDescent="0.25">
      <c r="A28" s="60" t="s">
        <v>54</v>
      </c>
      <c r="B28" s="60" t="s">
        <v>165</v>
      </c>
      <c r="C28" s="60"/>
    </row>
    <row r="29" spans="1:3" x14ac:dyDescent="0.25">
      <c r="A29" s="60" t="s">
        <v>54</v>
      </c>
      <c r="B29" s="60" t="s">
        <v>166</v>
      </c>
      <c r="C29" s="64"/>
    </row>
    <row r="30" spans="1:3" x14ac:dyDescent="0.25">
      <c r="A30" s="60" t="s">
        <v>54</v>
      </c>
      <c r="B30" s="60" t="s">
        <v>175</v>
      </c>
      <c r="C30" s="64"/>
    </row>
    <row r="31" spans="1:3" x14ac:dyDescent="0.25">
      <c r="A31" s="60" t="s">
        <v>54</v>
      </c>
      <c r="B31" s="60" t="s">
        <v>176</v>
      </c>
      <c r="C31" s="64"/>
    </row>
    <row r="32" spans="1:3" x14ac:dyDescent="0.25">
      <c r="A32" s="60" t="s">
        <v>55</v>
      </c>
      <c r="B32" s="60" t="s">
        <v>192</v>
      </c>
      <c r="C32" s="64"/>
    </row>
    <row r="33" spans="1:3" x14ac:dyDescent="0.25">
      <c r="A33" s="60" t="s">
        <v>7</v>
      </c>
      <c r="B33" s="60" t="s">
        <v>196</v>
      </c>
      <c r="C33" s="64"/>
    </row>
    <row r="34" spans="1:3" x14ac:dyDescent="0.25">
      <c r="A34" s="60" t="s">
        <v>7</v>
      </c>
      <c r="B34" s="60" t="s">
        <v>197</v>
      </c>
      <c r="C34" s="64"/>
    </row>
    <row r="35" spans="1:3" x14ac:dyDescent="0.25">
      <c r="A35" s="60" t="s">
        <v>56</v>
      </c>
      <c r="B35" s="60" t="s">
        <v>210</v>
      </c>
      <c r="C35" s="64"/>
    </row>
    <row r="36" spans="1:3" x14ac:dyDescent="0.25">
      <c r="A36" s="60" t="s">
        <v>56</v>
      </c>
      <c r="B36" s="60" t="s">
        <v>88</v>
      </c>
      <c r="C36" s="64"/>
    </row>
    <row r="37" spans="1:3" x14ac:dyDescent="0.25">
      <c r="A37" s="60" t="s">
        <v>56</v>
      </c>
      <c r="B37" s="60" t="s">
        <v>214</v>
      </c>
      <c r="C37" s="64"/>
    </row>
    <row r="38" spans="1:3" x14ac:dyDescent="0.25">
      <c r="A38" s="60"/>
      <c r="B38" s="60"/>
      <c r="C38" s="64"/>
    </row>
    <row r="39" spans="1:3" ht="17.399999999999999" x14ac:dyDescent="0.25">
      <c r="A39" s="129" t="s">
        <v>26</v>
      </c>
      <c r="B39" s="129"/>
      <c r="C39" s="64"/>
    </row>
    <row r="40" spans="1:3" ht="17.399999999999999" x14ac:dyDescent="0.3">
      <c r="A40" s="116" t="s">
        <v>27</v>
      </c>
      <c r="B40" s="3"/>
      <c r="C40" s="64"/>
    </row>
    <row r="41" spans="1:3" x14ac:dyDescent="0.25">
      <c r="A41" s="60" t="s">
        <v>59</v>
      </c>
      <c r="B41" s="60" t="s">
        <v>236</v>
      </c>
      <c r="C41" s="64"/>
    </row>
    <row r="42" spans="1:3" x14ac:dyDescent="0.25">
      <c r="A42" s="60" t="s">
        <v>54</v>
      </c>
      <c r="B42" s="60" t="s">
        <v>181</v>
      </c>
      <c r="C42" s="64"/>
    </row>
    <row r="43" spans="1:3" ht="17.399999999999999" x14ac:dyDescent="0.3">
      <c r="A43" s="117" t="s">
        <v>28</v>
      </c>
      <c r="B43" s="60"/>
      <c r="C43" s="64"/>
    </row>
    <row r="44" spans="1:3" x14ac:dyDescent="0.25">
      <c r="A44" s="60" t="s">
        <v>54</v>
      </c>
      <c r="B44" s="60" t="s">
        <v>253</v>
      </c>
      <c r="C44" s="64"/>
    </row>
    <row r="45" spans="1:3" x14ac:dyDescent="0.25">
      <c r="A45" s="60" t="s">
        <v>54</v>
      </c>
      <c r="B45" s="60" t="s">
        <v>187</v>
      </c>
      <c r="C45" s="64"/>
    </row>
    <row r="46" spans="1:3" ht="17.399999999999999" x14ac:dyDescent="0.3">
      <c r="A46" s="118" t="s">
        <v>30</v>
      </c>
      <c r="B46" s="60"/>
      <c r="C46" s="64"/>
    </row>
    <row r="47" spans="1:3" x14ac:dyDescent="0.25">
      <c r="A47" s="60" t="s">
        <v>54</v>
      </c>
      <c r="B47" s="60" t="s">
        <v>80</v>
      </c>
      <c r="C47" s="64"/>
    </row>
    <row r="48" spans="1:3" x14ac:dyDescent="0.25">
      <c r="A48" s="60" t="s">
        <v>53</v>
      </c>
      <c r="B48" s="60" t="s">
        <v>148</v>
      </c>
      <c r="C48" s="64"/>
    </row>
    <row r="49" spans="1:3" ht="17.399999999999999" x14ac:dyDescent="0.3">
      <c r="A49" s="119" t="s">
        <v>31</v>
      </c>
      <c r="B49" s="60"/>
      <c r="C49" s="64"/>
    </row>
    <row r="50" spans="1:3" x14ac:dyDescent="0.25">
      <c r="A50" s="60" t="s">
        <v>56</v>
      </c>
      <c r="B50" s="60" t="s">
        <v>438</v>
      </c>
      <c r="C50" s="64"/>
    </row>
    <row r="51" spans="1:3" x14ac:dyDescent="0.25">
      <c r="A51" s="115" t="s">
        <v>54</v>
      </c>
      <c r="B51" s="60" t="s">
        <v>448</v>
      </c>
      <c r="C51" s="64"/>
    </row>
    <row r="52" spans="1:3" ht="17.399999999999999" x14ac:dyDescent="0.3">
      <c r="A52" s="120" t="s">
        <v>32</v>
      </c>
      <c r="B52" s="60"/>
      <c r="C52" s="64"/>
    </row>
    <row r="53" spans="1:3" x14ac:dyDescent="0.25">
      <c r="A53" s="60" t="s">
        <v>63</v>
      </c>
      <c r="B53" s="60" t="s">
        <v>486</v>
      </c>
      <c r="C53" s="3"/>
    </row>
    <row r="54" spans="1:3" x14ac:dyDescent="0.25">
      <c r="A54" s="60" t="s">
        <v>54</v>
      </c>
      <c r="B54" s="60" t="s">
        <v>186</v>
      </c>
      <c r="C54" s="64"/>
    </row>
    <row r="55" spans="1:3" ht="17.399999999999999" x14ac:dyDescent="0.3">
      <c r="A55" s="121" t="s">
        <v>29</v>
      </c>
      <c r="B55" s="60"/>
      <c r="C55" s="64"/>
    </row>
    <row r="56" spans="1:3" x14ac:dyDescent="0.25">
      <c r="A56" s="60" t="s">
        <v>51</v>
      </c>
      <c r="B56" s="60" t="s">
        <v>117</v>
      </c>
      <c r="C56" s="64"/>
    </row>
    <row r="57" spans="1:3" x14ac:dyDescent="0.25">
      <c r="A57" s="60" t="s">
        <v>51</v>
      </c>
      <c r="B57" s="60" t="s">
        <v>104</v>
      </c>
      <c r="C57" s="64"/>
    </row>
    <row r="58" spans="1:3" ht="17.399999999999999" x14ac:dyDescent="0.3">
      <c r="A58" s="59" t="s">
        <v>33</v>
      </c>
      <c r="B58" s="60"/>
      <c r="C58" s="64"/>
    </row>
    <row r="59" spans="1:3" x14ac:dyDescent="0.25">
      <c r="A59" s="60" t="s">
        <v>7</v>
      </c>
      <c r="B59" s="60" t="s">
        <v>541</v>
      </c>
      <c r="C59" s="64"/>
    </row>
    <row r="60" spans="1:3" x14ac:dyDescent="0.25">
      <c r="A60" s="60" t="s">
        <v>54</v>
      </c>
      <c r="B60" s="60" t="s">
        <v>184</v>
      </c>
      <c r="C60" s="64"/>
    </row>
    <row r="61" spans="1:3" ht="17.399999999999999" x14ac:dyDescent="0.3">
      <c r="A61" s="122" t="s">
        <v>34</v>
      </c>
      <c r="B61" s="60"/>
      <c r="C61" s="64"/>
    </row>
    <row r="62" spans="1:3" x14ac:dyDescent="0.25">
      <c r="A62" s="60" t="s">
        <v>54</v>
      </c>
      <c r="B62" s="60" t="s">
        <v>576</v>
      </c>
      <c r="C62" s="64"/>
    </row>
    <row r="63" spans="1:3" x14ac:dyDescent="0.25">
      <c r="A63" s="60" t="s">
        <v>53</v>
      </c>
      <c r="B63" s="60" t="s">
        <v>152</v>
      </c>
      <c r="C63" s="64"/>
    </row>
    <row r="64" spans="1:3" x14ac:dyDescent="0.25">
      <c r="A64" s="110"/>
      <c r="B64" s="111"/>
      <c r="C64" s="109"/>
    </row>
    <row r="65" spans="1:3" x14ac:dyDescent="0.25">
      <c r="A65" s="110" t="s">
        <v>657</v>
      </c>
      <c r="B65" s="111" t="s">
        <v>624</v>
      </c>
      <c r="C65" s="109"/>
    </row>
    <row r="66" spans="1:3" x14ac:dyDescent="0.25">
      <c r="A66" s="110"/>
      <c r="B66" s="111"/>
      <c r="C66" s="109"/>
    </row>
    <row r="67" spans="1:3" ht="17.399999999999999" x14ac:dyDescent="0.25">
      <c r="A67" s="157" t="s">
        <v>36</v>
      </c>
      <c r="B67" s="158"/>
      <c r="C67" s="159"/>
    </row>
    <row r="68" spans="1:3" ht="13.8" x14ac:dyDescent="0.25">
      <c r="A68" s="56" t="s">
        <v>23</v>
      </c>
      <c r="B68" s="57" t="s">
        <v>662</v>
      </c>
      <c r="C68" s="64"/>
    </row>
    <row r="69" spans="1:3" x14ac:dyDescent="0.25">
      <c r="A69" s="60" t="s">
        <v>59</v>
      </c>
      <c r="B69" s="60" t="s">
        <v>236</v>
      </c>
      <c r="C69" s="64"/>
    </row>
    <row r="70" spans="1:3" x14ac:dyDescent="0.25">
      <c r="A70" s="60" t="s">
        <v>59</v>
      </c>
      <c r="B70" s="60" t="s">
        <v>237</v>
      </c>
      <c r="C70" s="64"/>
    </row>
    <row r="71" spans="1:3" x14ac:dyDescent="0.25">
      <c r="A71" s="60" t="s">
        <v>59</v>
      </c>
      <c r="B71" s="60" t="s">
        <v>240</v>
      </c>
      <c r="C71" s="64"/>
    </row>
    <row r="72" spans="1:3" x14ac:dyDescent="0.25">
      <c r="A72" s="60" t="s">
        <v>54</v>
      </c>
      <c r="B72" s="60" t="s">
        <v>181</v>
      </c>
      <c r="C72" s="64"/>
    </row>
    <row r="73" spans="1:3" x14ac:dyDescent="0.25">
      <c r="A73" s="60" t="s">
        <v>54</v>
      </c>
      <c r="B73" s="60" t="s">
        <v>180</v>
      </c>
      <c r="C73" s="64"/>
    </row>
    <row r="74" spans="1:3" ht="17.399999999999999" x14ac:dyDescent="0.25">
      <c r="A74" s="160" t="s">
        <v>37</v>
      </c>
      <c r="B74" s="161"/>
      <c r="C74" s="162"/>
    </row>
    <row r="75" spans="1:3" ht="13.8" x14ac:dyDescent="0.25">
      <c r="A75" s="56" t="s">
        <v>23</v>
      </c>
      <c r="B75" s="57" t="s">
        <v>662</v>
      </c>
      <c r="C75" s="64"/>
    </row>
    <row r="76" spans="1:3" ht="13.8" x14ac:dyDescent="0.25">
      <c r="A76" s="112" t="s">
        <v>51</v>
      </c>
      <c r="B76" s="123" t="s">
        <v>109</v>
      </c>
      <c r="C76" s="64"/>
    </row>
    <row r="77" spans="1:3" x14ac:dyDescent="0.25">
      <c r="A77" s="60" t="s">
        <v>54</v>
      </c>
      <c r="B77" s="60" t="s">
        <v>100</v>
      </c>
      <c r="C77" s="64"/>
    </row>
    <row r="78" spans="1:3" x14ac:dyDescent="0.25">
      <c r="A78" s="60" t="s">
        <v>54</v>
      </c>
      <c r="B78" s="60" t="s">
        <v>253</v>
      </c>
      <c r="C78" s="64"/>
    </row>
    <row r="79" spans="1:3" x14ac:dyDescent="0.25">
      <c r="A79" s="60" t="s">
        <v>54</v>
      </c>
      <c r="B79" s="60" t="s">
        <v>167</v>
      </c>
      <c r="C79" s="64"/>
    </row>
    <row r="80" spans="1:3" x14ac:dyDescent="0.25">
      <c r="A80" s="60" t="s">
        <v>56</v>
      </c>
      <c r="B80" s="60" t="s">
        <v>261</v>
      </c>
      <c r="C80" s="64"/>
    </row>
    <row r="81" spans="1:3" ht="17.399999999999999" x14ac:dyDescent="0.25">
      <c r="A81" s="160" t="s">
        <v>47</v>
      </c>
      <c r="B81" s="161"/>
      <c r="C81" s="162"/>
    </row>
    <row r="82" spans="1:3" ht="13.8" x14ac:dyDescent="0.25">
      <c r="A82" s="56" t="s">
        <v>23</v>
      </c>
      <c r="B82" s="57" t="s">
        <v>662</v>
      </c>
      <c r="C82" s="64"/>
    </row>
    <row r="83" spans="1:3" x14ac:dyDescent="0.25">
      <c r="A83" s="60" t="s">
        <v>53</v>
      </c>
      <c r="B83" s="60" t="s">
        <v>76</v>
      </c>
      <c r="C83" s="64"/>
    </row>
    <row r="84" spans="1:3" x14ac:dyDescent="0.25">
      <c r="A84" s="60" t="s">
        <v>54</v>
      </c>
      <c r="B84" s="60" t="s">
        <v>187</v>
      </c>
      <c r="C84" s="64"/>
    </row>
    <row r="85" spans="1:3" x14ac:dyDescent="0.25">
      <c r="A85" s="60" t="s">
        <v>54</v>
      </c>
      <c r="B85" s="60" t="s">
        <v>274</v>
      </c>
      <c r="C85" s="64"/>
    </row>
    <row r="86" spans="1:3" x14ac:dyDescent="0.25">
      <c r="A86" s="60" t="s">
        <v>54</v>
      </c>
      <c r="B86" s="60" t="s">
        <v>170</v>
      </c>
      <c r="C86" s="64"/>
    </row>
    <row r="87" spans="1:3" x14ac:dyDescent="0.25">
      <c r="A87" s="60" t="s">
        <v>54</v>
      </c>
      <c r="B87" s="60" t="s">
        <v>275</v>
      </c>
      <c r="C87" s="64"/>
    </row>
    <row r="88" spans="1:3" x14ac:dyDescent="0.25">
      <c r="A88" s="60" t="s">
        <v>7</v>
      </c>
      <c r="B88" s="60" t="s">
        <v>86</v>
      </c>
      <c r="C88" s="64"/>
    </row>
    <row r="89" spans="1:3" x14ac:dyDescent="0.25">
      <c r="A89" s="60" t="s">
        <v>56</v>
      </c>
      <c r="B89" s="60" t="s">
        <v>291</v>
      </c>
      <c r="C89" s="64"/>
    </row>
    <row r="90" spans="1:3" ht="17.399999999999999" x14ac:dyDescent="0.3">
      <c r="A90" s="163" t="s">
        <v>38</v>
      </c>
      <c r="B90" s="164"/>
      <c r="C90" s="165"/>
    </row>
    <row r="91" spans="1:3" ht="13.8" x14ac:dyDescent="0.25">
      <c r="A91" s="56" t="s">
        <v>23</v>
      </c>
      <c r="B91" s="57" t="s">
        <v>662</v>
      </c>
      <c r="C91" s="64"/>
    </row>
    <row r="92" spans="1:3" x14ac:dyDescent="0.25">
      <c r="A92" s="60" t="s">
        <v>51</v>
      </c>
      <c r="B92" s="60" t="s">
        <v>116</v>
      </c>
      <c r="C92" s="64"/>
    </row>
    <row r="93" spans="1:3" x14ac:dyDescent="0.25">
      <c r="A93" s="60" t="s">
        <v>53</v>
      </c>
      <c r="B93" s="60" t="s">
        <v>148</v>
      </c>
      <c r="C93" s="64"/>
    </row>
    <row r="94" spans="1:3" x14ac:dyDescent="0.25">
      <c r="A94" s="60" t="s">
        <v>54</v>
      </c>
      <c r="B94" s="60" t="s">
        <v>80</v>
      </c>
      <c r="C94" s="64"/>
    </row>
    <row r="95" spans="1:3" x14ac:dyDescent="0.25">
      <c r="A95" s="60" t="s">
        <v>54</v>
      </c>
      <c r="B95" s="60" t="s">
        <v>176</v>
      </c>
      <c r="C95" s="64"/>
    </row>
    <row r="96" spans="1:3" x14ac:dyDescent="0.25">
      <c r="A96" s="60" t="s">
        <v>54</v>
      </c>
      <c r="B96" s="60" t="s">
        <v>175</v>
      </c>
      <c r="C96" s="64"/>
    </row>
    <row r="97" spans="1:3" x14ac:dyDescent="0.25">
      <c r="A97" s="60" t="s">
        <v>54</v>
      </c>
      <c r="B97" s="60" t="s">
        <v>169</v>
      </c>
      <c r="C97" s="64"/>
    </row>
    <row r="98" spans="1:3" x14ac:dyDescent="0.25">
      <c r="A98" s="60" t="s">
        <v>56</v>
      </c>
      <c r="B98" s="60" t="s">
        <v>416</v>
      </c>
      <c r="C98" s="64"/>
    </row>
    <row r="99" spans="1:3" ht="17.399999999999999" x14ac:dyDescent="0.25">
      <c r="A99" s="142" t="s">
        <v>659</v>
      </c>
      <c r="B99" s="143"/>
      <c r="C99" s="144"/>
    </row>
    <row r="100" spans="1:3" ht="13.8" x14ac:dyDescent="0.25">
      <c r="A100" s="56" t="s">
        <v>23</v>
      </c>
      <c r="B100" s="57" t="s">
        <v>662</v>
      </c>
      <c r="C100" s="64"/>
    </row>
    <row r="101" spans="1:3" x14ac:dyDescent="0.25">
      <c r="A101" s="60" t="s">
        <v>54</v>
      </c>
      <c r="B101" s="60" t="s">
        <v>185</v>
      </c>
      <c r="C101" s="60"/>
    </row>
    <row r="102" spans="1:3" x14ac:dyDescent="0.25">
      <c r="A102" s="60" t="s">
        <v>54</v>
      </c>
      <c r="B102" s="60" t="s">
        <v>179</v>
      </c>
      <c r="C102" s="60"/>
    </row>
    <row r="103" spans="1:3" x14ac:dyDescent="0.25">
      <c r="A103" s="60" t="s">
        <v>56</v>
      </c>
      <c r="B103" s="60" t="s">
        <v>89</v>
      </c>
      <c r="C103" s="64"/>
    </row>
    <row r="104" spans="1:3" x14ac:dyDescent="0.25">
      <c r="A104" s="60" t="s">
        <v>56</v>
      </c>
      <c r="B104" s="60" t="s">
        <v>437</v>
      </c>
      <c r="C104" s="64"/>
    </row>
    <row r="105" spans="1:3" x14ac:dyDescent="0.25">
      <c r="A105" s="60" t="s">
        <v>56</v>
      </c>
      <c r="B105" s="60" t="s">
        <v>438</v>
      </c>
      <c r="C105" s="64"/>
    </row>
    <row r="106" spans="1:3" x14ac:dyDescent="0.25">
      <c r="A106" s="60" t="s">
        <v>56</v>
      </c>
      <c r="B106" s="60" t="s">
        <v>220</v>
      </c>
      <c r="C106" s="64"/>
    </row>
    <row r="107" spans="1:3" x14ac:dyDescent="0.25">
      <c r="A107" s="60" t="s">
        <v>56</v>
      </c>
      <c r="B107" s="60" t="s">
        <v>439</v>
      </c>
      <c r="C107" s="64"/>
    </row>
    <row r="108" spans="1:3" ht="17.399999999999999" x14ac:dyDescent="0.25">
      <c r="A108" s="142" t="s">
        <v>660</v>
      </c>
      <c r="B108" s="143"/>
      <c r="C108" s="144"/>
    </row>
    <row r="109" spans="1:3" ht="13.8" x14ac:dyDescent="0.25">
      <c r="A109" s="56" t="s">
        <v>23</v>
      </c>
      <c r="B109" s="57" t="s">
        <v>662</v>
      </c>
      <c r="C109" s="64"/>
    </row>
    <row r="110" spans="1:3" x14ac:dyDescent="0.25">
      <c r="A110" s="115" t="s">
        <v>54</v>
      </c>
      <c r="B110" s="60" t="s">
        <v>448</v>
      </c>
      <c r="C110" s="60"/>
    </row>
    <row r="111" spans="1:3" x14ac:dyDescent="0.25">
      <c r="A111" s="115" t="s">
        <v>54</v>
      </c>
      <c r="B111" s="60" t="s">
        <v>177</v>
      </c>
      <c r="C111" s="60"/>
    </row>
    <row r="112" spans="1:3" x14ac:dyDescent="0.25">
      <c r="A112" s="115" t="s">
        <v>54</v>
      </c>
      <c r="B112" s="60" t="s">
        <v>178</v>
      </c>
      <c r="C112" s="64"/>
    </row>
    <row r="113" spans="1:3" x14ac:dyDescent="0.25">
      <c r="A113" s="115" t="s">
        <v>54</v>
      </c>
      <c r="B113" s="60" t="s">
        <v>91</v>
      </c>
      <c r="C113" s="64"/>
    </row>
    <row r="114" spans="1:3" x14ac:dyDescent="0.25">
      <c r="A114" s="115" t="s">
        <v>54</v>
      </c>
      <c r="B114" s="60" t="s">
        <v>453</v>
      </c>
      <c r="C114" s="64"/>
    </row>
    <row r="115" spans="1:3" x14ac:dyDescent="0.25">
      <c r="A115" s="115" t="s">
        <v>7</v>
      </c>
      <c r="B115" s="60" t="s">
        <v>661</v>
      </c>
      <c r="C115" s="64"/>
    </row>
    <row r="116" spans="1:3" x14ac:dyDescent="0.25">
      <c r="A116" s="115" t="s">
        <v>56</v>
      </c>
      <c r="B116" s="60" t="s">
        <v>465</v>
      </c>
      <c r="C116" s="64"/>
    </row>
    <row r="117" spans="1:3" ht="17.399999999999999" x14ac:dyDescent="0.3">
      <c r="A117" s="169" t="s">
        <v>41</v>
      </c>
      <c r="B117" s="170"/>
      <c r="C117" s="171"/>
    </row>
    <row r="118" spans="1:3" ht="13.8" x14ac:dyDescent="0.25">
      <c r="A118" s="56" t="s">
        <v>23</v>
      </c>
      <c r="B118" s="57" t="s">
        <v>662</v>
      </c>
      <c r="C118" s="64"/>
    </row>
    <row r="119" spans="1:3" x14ac:dyDescent="0.25">
      <c r="A119" s="60" t="s">
        <v>63</v>
      </c>
      <c r="B119" s="60" t="s">
        <v>485</v>
      </c>
      <c r="C119" s="64"/>
    </row>
    <row r="120" spans="1:3" x14ac:dyDescent="0.25">
      <c r="A120" s="60" t="s">
        <v>63</v>
      </c>
      <c r="B120" s="60" t="s">
        <v>486</v>
      </c>
      <c r="C120" s="64"/>
    </row>
    <row r="121" spans="1:3" x14ac:dyDescent="0.25">
      <c r="A121" s="60" t="s">
        <v>63</v>
      </c>
      <c r="B121" s="60" t="s">
        <v>488</v>
      </c>
      <c r="C121" s="64"/>
    </row>
    <row r="122" spans="1:3" x14ac:dyDescent="0.25">
      <c r="A122" s="60" t="s">
        <v>63</v>
      </c>
      <c r="B122" s="60" t="s">
        <v>489</v>
      </c>
      <c r="C122" s="64"/>
    </row>
    <row r="123" spans="1:3" x14ac:dyDescent="0.25">
      <c r="A123" s="60" t="s">
        <v>54</v>
      </c>
      <c r="B123" s="60" t="s">
        <v>497</v>
      </c>
      <c r="C123" s="64"/>
    </row>
    <row r="124" spans="1:3" ht="17.399999999999999" x14ac:dyDescent="0.3">
      <c r="A124" s="169" t="s">
        <v>40</v>
      </c>
      <c r="B124" s="170"/>
      <c r="C124" s="171"/>
    </row>
    <row r="125" spans="1:3" ht="13.8" x14ac:dyDescent="0.25">
      <c r="A125" s="56" t="s">
        <v>23</v>
      </c>
      <c r="B125" s="57" t="s">
        <v>662</v>
      </c>
      <c r="C125" s="64"/>
    </row>
    <row r="126" spans="1:3" x14ac:dyDescent="0.25">
      <c r="A126" s="60" t="s">
        <v>54</v>
      </c>
      <c r="B126" s="60" t="s">
        <v>171</v>
      </c>
      <c r="C126" s="64"/>
    </row>
    <row r="127" spans="1:3" x14ac:dyDescent="0.25">
      <c r="A127" s="60" t="s">
        <v>54</v>
      </c>
      <c r="B127" s="60" t="s">
        <v>186</v>
      </c>
      <c r="C127" s="64"/>
    </row>
    <row r="128" spans="1:3" x14ac:dyDescent="0.25">
      <c r="A128" s="60" t="s">
        <v>54</v>
      </c>
      <c r="B128" s="60" t="s">
        <v>172</v>
      </c>
      <c r="C128" s="64"/>
    </row>
    <row r="129" spans="1:3" x14ac:dyDescent="0.25">
      <c r="A129" s="60" t="s">
        <v>54</v>
      </c>
      <c r="B129" s="60" t="s">
        <v>501</v>
      </c>
      <c r="C129" s="64"/>
    </row>
    <row r="130" spans="1:3" x14ac:dyDescent="0.25">
      <c r="A130" s="60" t="s">
        <v>7</v>
      </c>
      <c r="B130" s="60" t="s">
        <v>197</v>
      </c>
      <c r="C130" s="64"/>
    </row>
    <row r="131" spans="1:3" ht="17.399999999999999" x14ac:dyDescent="0.3">
      <c r="A131" s="172" t="s">
        <v>42</v>
      </c>
      <c r="B131" s="173"/>
      <c r="C131" s="174"/>
    </row>
    <row r="132" spans="1:3" ht="13.8" x14ac:dyDescent="0.25">
      <c r="A132" s="56" t="s">
        <v>23</v>
      </c>
      <c r="B132" s="57" t="s">
        <v>662</v>
      </c>
      <c r="C132" s="64"/>
    </row>
    <row r="133" spans="1:3" x14ac:dyDescent="0.25">
      <c r="A133" s="60" t="s">
        <v>51</v>
      </c>
      <c r="B133" s="60" t="s">
        <v>104</v>
      </c>
      <c r="C133" s="64"/>
    </row>
    <row r="134" spans="1:3" x14ac:dyDescent="0.25">
      <c r="A134" s="60" t="s">
        <v>51</v>
      </c>
      <c r="B134" s="60" t="s">
        <v>467</v>
      </c>
      <c r="C134" s="64"/>
    </row>
    <row r="135" spans="1:3" x14ac:dyDescent="0.25">
      <c r="A135" s="60" t="s">
        <v>51</v>
      </c>
      <c r="B135" s="60" t="s">
        <v>113</v>
      </c>
      <c r="C135" s="64"/>
    </row>
    <row r="136" spans="1:3" x14ac:dyDescent="0.25">
      <c r="A136" s="60" t="s">
        <v>51</v>
      </c>
      <c r="B136" s="60" t="s">
        <v>477</v>
      </c>
      <c r="C136" s="64"/>
    </row>
    <row r="137" spans="1:3" x14ac:dyDescent="0.25">
      <c r="A137" s="60" t="s">
        <v>52</v>
      </c>
      <c r="B137" s="60" t="s">
        <v>71</v>
      </c>
      <c r="C137" s="64"/>
    </row>
    <row r="138" spans="1:3" x14ac:dyDescent="0.25">
      <c r="A138" s="60" t="s">
        <v>54</v>
      </c>
      <c r="B138" s="60" t="s">
        <v>479</v>
      </c>
      <c r="C138" s="64"/>
    </row>
    <row r="139" spans="1:3" x14ac:dyDescent="0.25">
      <c r="A139" s="60" t="s">
        <v>56</v>
      </c>
      <c r="B139" s="60" t="s">
        <v>483</v>
      </c>
      <c r="C139" s="64"/>
    </row>
    <row r="140" spans="1:3" ht="17.399999999999999" x14ac:dyDescent="0.3">
      <c r="A140" s="172" t="s">
        <v>43</v>
      </c>
      <c r="B140" s="175"/>
      <c r="C140" s="174"/>
    </row>
    <row r="141" spans="1:3" ht="13.8" x14ac:dyDescent="0.25">
      <c r="A141" s="114" t="s">
        <v>23</v>
      </c>
      <c r="B141" s="57" t="s">
        <v>662</v>
      </c>
      <c r="C141" s="109"/>
    </row>
    <row r="142" spans="1:3" x14ac:dyDescent="0.25">
      <c r="A142" s="110" t="s">
        <v>51</v>
      </c>
      <c r="B142" s="60" t="s">
        <v>117</v>
      </c>
      <c r="C142" s="109"/>
    </row>
    <row r="143" spans="1:3" x14ac:dyDescent="0.25">
      <c r="A143" s="110" t="s">
        <v>51</v>
      </c>
      <c r="B143" s="60" t="s">
        <v>114</v>
      </c>
      <c r="C143" s="109"/>
    </row>
    <row r="144" spans="1:3" x14ac:dyDescent="0.25">
      <c r="A144" s="110" t="s">
        <v>51</v>
      </c>
      <c r="B144" s="60" t="s">
        <v>68</v>
      </c>
      <c r="C144" s="109"/>
    </row>
    <row r="145" spans="1:3" x14ac:dyDescent="0.25">
      <c r="A145" s="110" t="s">
        <v>51</v>
      </c>
      <c r="B145" s="60" t="s">
        <v>658</v>
      </c>
      <c r="C145" s="109"/>
    </row>
    <row r="146" spans="1:3" x14ac:dyDescent="0.25">
      <c r="A146" s="110" t="s">
        <v>52</v>
      </c>
      <c r="B146" s="60" t="s">
        <v>70</v>
      </c>
      <c r="C146" s="109"/>
    </row>
    <row r="147" spans="1:3" x14ac:dyDescent="0.25">
      <c r="A147" s="110" t="s">
        <v>54</v>
      </c>
      <c r="B147" s="60" t="s">
        <v>168</v>
      </c>
      <c r="C147" s="109"/>
    </row>
    <row r="148" spans="1:3" x14ac:dyDescent="0.25">
      <c r="A148" s="110" t="s">
        <v>55</v>
      </c>
      <c r="B148" s="60" t="s">
        <v>83</v>
      </c>
      <c r="C148" s="109"/>
    </row>
    <row r="149" spans="1:3" x14ac:dyDescent="0.25">
      <c r="A149" s="110" t="s">
        <v>56</v>
      </c>
      <c r="B149" s="60" t="s">
        <v>88</v>
      </c>
      <c r="C149" s="109"/>
    </row>
    <row r="150" spans="1:3" x14ac:dyDescent="0.25">
      <c r="A150" s="110" t="s">
        <v>56</v>
      </c>
      <c r="B150" s="60" t="s">
        <v>357</v>
      </c>
      <c r="C150" s="109"/>
    </row>
    <row r="151" spans="1:3" ht="17.399999999999999" x14ac:dyDescent="0.3">
      <c r="A151" s="172" t="s">
        <v>44</v>
      </c>
      <c r="B151" s="173"/>
      <c r="C151" s="174"/>
    </row>
    <row r="152" spans="1:3" ht="13.8" x14ac:dyDescent="0.25">
      <c r="A152" s="56" t="s">
        <v>23</v>
      </c>
      <c r="B152" s="57" t="s">
        <v>662</v>
      </c>
      <c r="C152" s="64"/>
    </row>
    <row r="153" spans="1:3" x14ac:dyDescent="0.25">
      <c r="A153" s="60" t="s">
        <v>51</v>
      </c>
      <c r="B153" s="60" t="s">
        <v>105</v>
      </c>
      <c r="C153" s="64"/>
    </row>
    <row r="154" spans="1:3" x14ac:dyDescent="0.25">
      <c r="A154" s="60" t="s">
        <v>51</v>
      </c>
      <c r="B154" s="60" t="s">
        <v>110</v>
      </c>
      <c r="C154" s="64"/>
    </row>
    <row r="155" spans="1:3" x14ac:dyDescent="0.25">
      <c r="A155" s="60" t="s">
        <v>51</v>
      </c>
      <c r="B155" s="60" t="s">
        <v>596</v>
      </c>
      <c r="C155" s="64"/>
    </row>
    <row r="156" spans="1:3" x14ac:dyDescent="0.25">
      <c r="A156" s="60" t="s">
        <v>54</v>
      </c>
      <c r="B156" s="60" t="s">
        <v>607</v>
      </c>
      <c r="C156" s="64"/>
    </row>
    <row r="157" spans="1:3" x14ac:dyDescent="0.25">
      <c r="A157" s="60" t="s">
        <v>55</v>
      </c>
      <c r="B157" s="60" t="s">
        <v>610</v>
      </c>
      <c r="C157" s="64"/>
    </row>
    <row r="158" spans="1:3" x14ac:dyDescent="0.25">
      <c r="A158" s="60" t="s">
        <v>7</v>
      </c>
      <c r="B158" s="60" t="s">
        <v>207</v>
      </c>
      <c r="C158" s="64"/>
    </row>
    <row r="159" spans="1:3" x14ac:dyDescent="0.25">
      <c r="A159" s="60" t="s">
        <v>56</v>
      </c>
      <c r="B159" s="60" t="s">
        <v>619</v>
      </c>
      <c r="C159" s="64"/>
    </row>
    <row r="160" spans="1:3" ht="17.399999999999999" x14ac:dyDescent="0.25">
      <c r="A160" s="176" t="s">
        <v>45</v>
      </c>
      <c r="B160" s="177"/>
      <c r="C160" s="178"/>
    </row>
    <row r="161" spans="1:3" ht="13.8" x14ac:dyDescent="0.25">
      <c r="A161" s="56" t="s">
        <v>23</v>
      </c>
      <c r="B161" s="57" t="s">
        <v>662</v>
      </c>
      <c r="C161" s="64"/>
    </row>
    <row r="162" spans="1:3" x14ac:dyDescent="0.25">
      <c r="A162" s="60" t="s">
        <v>51</v>
      </c>
      <c r="B162" s="60" t="s">
        <v>528</v>
      </c>
      <c r="C162" s="64"/>
    </row>
    <row r="163" spans="1:3" x14ac:dyDescent="0.25">
      <c r="A163" s="60" t="s">
        <v>54</v>
      </c>
      <c r="B163" s="60" t="s">
        <v>184</v>
      </c>
      <c r="C163" s="64"/>
    </row>
    <row r="164" spans="1:3" x14ac:dyDescent="0.25">
      <c r="A164" s="60" t="s">
        <v>54</v>
      </c>
      <c r="B164" s="60" t="s">
        <v>534</v>
      </c>
      <c r="C164" s="64"/>
    </row>
    <row r="165" spans="1:3" x14ac:dyDescent="0.25">
      <c r="A165" s="60" t="s">
        <v>54</v>
      </c>
      <c r="B165" s="60" t="s">
        <v>173</v>
      </c>
      <c r="C165" s="60"/>
    </row>
    <row r="166" spans="1:3" x14ac:dyDescent="0.25">
      <c r="A166" s="60" t="s">
        <v>54</v>
      </c>
      <c r="B166" s="60" t="s">
        <v>535</v>
      </c>
      <c r="C166" s="64"/>
    </row>
    <row r="167" spans="1:3" x14ac:dyDescent="0.25">
      <c r="A167" s="60" t="s">
        <v>7</v>
      </c>
      <c r="B167" s="60" t="s">
        <v>541</v>
      </c>
      <c r="C167" s="64"/>
    </row>
    <row r="168" spans="1:3" x14ac:dyDescent="0.25">
      <c r="A168" s="60" t="s">
        <v>7</v>
      </c>
      <c r="B168" s="60" t="s">
        <v>542</v>
      </c>
      <c r="C168" s="64"/>
    </row>
    <row r="169" spans="1:3" x14ac:dyDescent="0.25">
      <c r="A169" s="60" t="s">
        <v>7</v>
      </c>
      <c r="B169" s="60" t="s">
        <v>543</v>
      </c>
      <c r="C169" s="64"/>
    </row>
    <row r="170" spans="1:3" x14ac:dyDescent="0.25">
      <c r="A170" s="60" t="s">
        <v>7</v>
      </c>
      <c r="B170" s="60" t="s">
        <v>545</v>
      </c>
      <c r="C170" s="64"/>
    </row>
    <row r="171" spans="1:3" ht="17.399999999999999" x14ac:dyDescent="0.3">
      <c r="A171" s="166" t="s">
        <v>46</v>
      </c>
      <c r="B171" s="167"/>
      <c r="C171" s="168"/>
    </row>
    <row r="172" spans="1:3" ht="13.8" x14ac:dyDescent="0.25">
      <c r="A172" s="56" t="s">
        <v>23</v>
      </c>
      <c r="B172" s="57" t="s">
        <v>662</v>
      </c>
      <c r="C172" s="64"/>
    </row>
    <row r="173" spans="1:3" x14ac:dyDescent="0.25">
      <c r="A173" s="60" t="s">
        <v>51</v>
      </c>
      <c r="B173" s="60" t="s">
        <v>112</v>
      </c>
      <c r="C173" s="64"/>
    </row>
    <row r="174" spans="1:3" x14ac:dyDescent="0.25">
      <c r="A174" s="60" t="s">
        <v>53</v>
      </c>
      <c r="B174" s="60" t="s">
        <v>152</v>
      </c>
      <c r="C174" s="64"/>
    </row>
    <row r="175" spans="1:3" x14ac:dyDescent="0.25">
      <c r="A175" s="60" t="s">
        <v>54</v>
      </c>
      <c r="B175" s="60" t="s">
        <v>575</v>
      </c>
      <c r="C175" s="64"/>
    </row>
    <row r="176" spans="1:3" x14ac:dyDescent="0.25">
      <c r="A176" s="60" t="s">
        <v>54</v>
      </c>
      <c r="B176" s="60" t="s">
        <v>576</v>
      </c>
      <c r="C176" s="64"/>
    </row>
    <row r="177" spans="1:3" x14ac:dyDescent="0.25">
      <c r="A177" s="60" t="s">
        <v>56</v>
      </c>
      <c r="B177" s="60" t="s">
        <v>590</v>
      </c>
      <c r="C177" s="64"/>
    </row>
    <row r="178" spans="1:3" x14ac:dyDescent="0.25">
      <c r="A178" s="37"/>
      <c r="B178" s="37"/>
      <c r="C178" s="64"/>
    </row>
    <row r="179" spans="1:3" x14ac:dyDescent="0.25">
      <c r="A179" s="37"/>
      <c r="B179" s="37"/>
      <c r="C179" s="64"/>
    </row>
    <row r="180" spans="1:3" x14ac:dyDescent="0.25">
      <c r="A180" s="3"/>
      <c r="B180" s="3"/>
      <c r="C180" s="64"/>
    </row>
    <row r="181" spans="1:3" x14ac:dyDescent="0.25">
      <c r="A181" s="3"/>
      <c r="B181" s="3"/>
      <c r="C181" s="64"/>
    </row>
    <row r="182" spans="1:3" ht="13.8" x14ac:dyDescent="0.25">
      <c r="A182" s="61"/>
      <c r="B182" s="3"/>
      <c r="C182" s="64"/>
    </row>
    <row r="183" spans="1:3" x14ac:dyDescent="0.25">
      <c r="A183" s="3"/>
      <c r="B183" s="3"/>
      <c r="C183" s="64"/>
    </row>
  </sheetData>
  <mergeCells count="18">
    <mergeCell ref="A171:C171"/>
    <mergeCell ref="A117:C117"/>
    <mergeCell ref="A124:C124"/>
    <mergeCell ref="A131:C131"/>
    <mergeCell ref="A140:C140"/>
    <mergeCell ref="A151:C151"/>
    <mergeCell ref="A160:C160"/>
    <mergeCell ref="A108:C108"/>
    <mergeCell ref="A1:C1"/>
    <mergeCell ref="A8:C8"/>
    <mergeCell ref="A12:C12"/>
    <mergeCell ref="A16:C16"/>
    <mergeCell ref="A67:C67"/>
    <mergeCell ref="A81:C81"/>
    <mergeCell ref="A90:C90"/>
    <mergeCell ref="A99:C99"/>
    <mergeCell ref="A39:B39"/>
    <mergeCell ref="A74:C74"/>
  </mergeCells>
  <pageMargins left="0.7" right="0.7" top="0.75" bottom="0.75" header="0.3" footer="0.3"/>
  <pageSetup paperSize="9" orientation="portrait" r:id="rId1"/>
  <headerFooter>
    <oddHeader>&amp;C&amp;"Aptos,Grassetto"&amp;11UFFICIO AFFARI ISTITUZIONALI
ELEZIONI STUDENTI maggio 2025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4F1F1-2A2B-47B0-9CDE-857A0B11667E}">
  <sheetPr>
    <tabColor rgb="FFFFCCFF"/>
  </sheetPr>
  <dimension ref="A1:L48"/>
  <sheetViews>
    <sheetView zoomScaleNormal="100" workbookViewId="0">
      <selection activeCell="H10" sqref="H10"/>
    </sheetView>
  </sheetViews>
  <sheetFormatPr defaultRowHeight="13.2" x14ac:dyDescent="0.25"/>
  <cols>
    <col min="1" max="1" width="29.77734375" style="1" bestFit="1" customWidth="1"/>
    <col min="2" max="2" width="39.33203125" customWidth="1"/>
    <col min="3" max="3" width="11.77734375" bestFit="1" customWidth="1"/>
    <col min="4" max="4" width="34.109375" customWidth="1"/>
  </cols>
  <sheetData>
    <row r="1" spans="1:12" s="35" customFormat="1" ht="53.25" customHeight="1" x14ac:dyDescent="0.25">
      <c r="A1" s="210" t="s">
        <v>19</v>
      </c>
      <c r="B1" s="210"/>
      <c r="C1" s="210"/>
      <c r="D1" s="210"/>
    </row>
    <row r="2" spans="1:12" s="10" customFormat="1" ht="15.6" x14ac:dyDescent="0.3">
      <c r="A2" s="44" t="s">
        <v>0</v>
      </c>
      <c r="B2" s="44" t="s">
        <v>645</v>
      </c>
      <c r="C2" s="44" t="s">
        <v>1</v>
      </c>
      <c r="D2" s="44" t="s">
        <v>49</v>
      </c>
    </row>
    <row r="3" spans="1:12" x14ac:dyDescent="0.25">
      <c r="A3" s="96"/>
      <c r="B3" s="43"/>
      <c r="C3" s="43"/>
      <c r="D3" s="43"/>
    </row>
    <row r="4" spans="1:12" ht="15" x14ac:dyDescent="0.25">
      <c r="A4" s="96" t="s">
        <v>51</v>
      </c>
      <c r="B4" s="43">
        <f>C4/44</f>
        <v>2.4772727272727271</v>
      </c>
      <c r="C4" s="43">
        <v>109</v>
      </c>
      <c r="D4" s="43">
        <v>109</v>
      </c>
      <c r="E4" s="216"/>
      <c r="F4" s="217"/>
      <c r="G4" s="217"/>
      <c r="H4" s="217"/>
      <c r="I4" s="217"/>
      <c r="J4" s="217"/>
    </row>
    <row r="5" spans="1:12" x14ac:dyDescent="0.25">
      <c r="A5" s="96" t="s">
        <v>53</v>
      </c>
      <c r="B5" s="43">
        <f t="shared" ref="B5:B9" si="0">C5/44</f>
        <v>0.47727272727272729</v>
      </c>
      <c r="C5" s="43">
        <v>21</v>
      </c>
      <c r="D5" s="43">
        <v>21</v>
      </c>
    </row>
    <row r="6" spans="1:12" x14ac:dyDescent="0.25">
      <c r="A6" s="96" t="s">
        <v>54</v>
      </c>
      <c r="B6" s="43">
        <f t="shared" si="0"/>
        <v>1.1818181818181819</v>
      </c>
      <c r="C6" s="43">
        <v>52</v>
      </c>
      <c r="D6" s="43">
        <v>52</v>
      </c>
    </row>
    <row r="7" spans="1:12" x14ac:dyDescent="0.25">
      <c r="A7" s="96" t="s">
        <v>55</v>
      </c>
      <c r="B7" s="43">
        <f t="shared" si="0"/>
        <v>0.97727272727272729</v>
      </c>
      <c r="C7" s="43">
        <v>43</v>
      </c>
      <c r="D7" s="43">
        <v>43</v>
      </c>
    </row>
    <row r="8" spans="1:12" x14ac:dyDescent="0.25">
      <c r="A8" s="96" t="s">
        <v>7</v>
      </c>
      <c r="B8" s="43">
        <f t="shared" si="0"/>
        <v>1.1363636363636365</v>
      </c>
      <c r="C8" s="43">
        <v>50</v>
      </c>
      <c r="D8" s="43">
        <v>50</v>
      </c>
    </row>
    <row r="9" spans="1:12" x14ac:dyDescent="0.25">
      <c r="A9" s="96" t="s">
        <v>56</v>
      </c>
      <c r="B9" s="43">
        <f t="shared" si="0"/>
        <v>0.75</v>
      </c>
      <c r="C9" s="3">
        <v>33</v>
      </c>
      <c r="D9" s="3">
        <v>33</v>
      </c>
    </row>
    <row r="10" spans="1:12" x14ac:dyDescent="0.25">
      <c r="A10" s="96"/>
      <c r="B10" s="3"/>
      <c r="C10" s="60">
        <f>SUM(C4:C9)</f>
        <v>308</v>
      </c>
      <c r="D10" s="3"/>
    </row>
    <row r="11" spans="1:12" s="10" customFormat="1" ht="15.6" x14ac:dyDescent="0.3">
      <c r="A11" s="44" t="s">
        <v>0</v>
      </c>
      <c r="B11" s="9" t="s">
        <v>6</v>
      </c>
      <c r="C11" s="9" t="s">
        <v>1</v>
      </c>
      <c r="D11" s="9" t="s">
        <v>49</v>
      </c>
    </row>
    <row r="12" spans="1:12" x14ac:dyDescent="0.25">
      <c r="A12" s="96"/>
      <c r="B12" s="3"/>
      <c r="C12" s="3"/>
      <c r="D12" s="3"/>
      <c r="E12" s="214"/>
      <c r="F12" s="214"/>
      <c r="G12" s="214"/>
      <c r="H12" s="214"/>
      <c r="I12" s="214"/>
      <c r="J12" s="214"/>
      <c r="K12" s="214"/>
      <c r="L12" s="214"/>
    </row>
    <row r="13" spans="1:12" ht="17.399999999999999" x14ac:dyDescent="0.3">
      <c r="A13" s="69" t="s">
        <v>51</v>
      </c>
      <c r="B13" s="70" t="s">
        <v>105</v>
      </c>
      <c r="C13" s="70">
        <v>71</v>
      </c>
      <c r="D13" s="3">
        <v>71</v>
      </c>
      <c r="E13" s="215"/>
      <c r="F13" s="215"/>
      <c r="G13" s="215"/>
      <c r="H13" s="215"/>
      <c r="I13" s="215"/>
      <c r="J13" s="215"/>
      <c r="K13" s="215"/>
      <c r="L13" s="215"/>
    </row>
    <row r="14" spans="1:12" x14ac:dyDescent="0.25">
      <c r="A14" s="69" t="s">
        <v>51</v>
      </c>
      <c r="B14" s="70" t="s">
        <v>110</v>
      </c>
      <c r="C14" s="70">
        <v>36</v>
      </c>
      <c r="D14" s="3">
        <v>36</v>
      </c>
      <c r="F14" s="54"/>
    </row>
    <row r="15" spans="1:12" x14ac:dyDescent="0.25">
      <c r="A15" s="96" t="s">
        <v>51</v>
      </c>
      <c r="B15" s="3" t="s">
        <v>594</v>
      </c>
      <c r="C15" s="3"/>
      <c r="D15" s="3"/>
    </row>
    <row r="16" spans="1:12" x14ac:dyDescent="0.25">
      <c r="A16" s="96" t="s">
        <v>51</v>
      </c>
      <c r="B16" s="3" t="s">
        <v>595</v>
      </c>
      <c r="C16" s="3">
        <v>5</v>
      </c>
      <c r="D16" s="3">
        <v>5</v>
      </c>
    </row>
    <row r="17" spans="1:4" x14ac:dyDescent="0.25">
      <c r="A17" s="69" t="s">
        <v>51</v>
      </c>
      <c r="B17" s="70" t="s">
        <v>596</v>
      </c>
      <c r="C17" s="70">
        <v>20</v>
      </c>
      <c r="D17" s="3">
        <v>20</v>
      </c>
    </row>
    <row r="18" spans="1:4" x14ac:dyDescent="0.25">
      <c r="A18" s="96" t="s">
        <v>51</v>
      </c>
      <c r="B18" s="3" t="s">
        <v>597</v>
      </c>
      <c r="C18" s="3">
        <v>10</v>
      </c>
      <c r="D18" s="3">
        <v>10</v>
      </c>
    </row>
    <row r="19" spans="1:4" x14ac:dyDescent="0.25">
      <c r="A19" s="96" t="s">
        <v>51</v>
      </c>
      <c r="B19" s="3" t="s">
        <v>598</v>
      </c>
      <c r="C19" s="3">
        <v>4</v>
      </c>
      <c r="D19" s="3">
        <v>4</v>
      </c>
    </row>
    <row r="20" spans="1:4" x14ac:dyDescent="0.25">
      <c r="A20" s="96" t="s">
        <v>51</v>
      </c>
      <c r="B20" s="3" t="s">
        <v>599</v>
      </c>
      <c r="C20" s="3">
        <v>1</v>
      </c>
      <c r="D20" s="3">
        <v>1</v>
      </c>
    </row>
    <row r="21" spans="1:4" x14ac:dyDescent="0.25">
      <c r="A21" s="96" t="s">
        <v>51</v>
      </c>
      <c r="B21" s="3" t="s">
        <v>600</v>
      </c>
      <c r="C21" s="3"/>
      <c r="D21" s="3"/>
    </row>
    <row r="22" spans="1:4" x14ac:dyDescent="0.25">
      <c r="A22" s="96" t="s">
        <v>51</v>
      </c>
      <c r="B22" s="3" t="s">
        <v>601</v>
      </c>
      <c r="C22" s="3">
        <v>3</v>
      </c>
      <c r="D22" s="3">
        <v>3</v>
      </c>
    </row>
    <row r="23" spans="1:4" x14ac:dyDescent="0.25">
      <c r="A23" s="96" t="s">
        <v>51</v>
      </c>
      <c r="B23" s="3" t="s">
        <v>602</v>
      </c>
      <c r="C23" s="3">
        <v>2</v>
      </c>
      <c r="D23" s="3">
        <v>2</v>
      </c>
    </row>
    <row r="24" spans="1:4" x14ac:dyDescent="0.25">
      <c r="A24" s="96" t="s">
        <v>51</v>
      </c>
      <c r="B24" s="3" t="s">
        <v>603</v>
      </c>
      <c r="C24" s="3"/>
      <c r="D24" s="3"/>
    </row>
    <row r="25" spans="1:4" x14ac:dyDescent="0.25">
      <c r="A25" s="96" t="s">
        <v>51</v>
      </c>
      <c r="B25" s="3" t="s">
        <v>604</v>
      </c>
      <c r="C25" s="3"/>
      <c r="D25" s="3"/>
    </row>
    <row r="26" spans="1:4" x14ac:dyDescent="0.25">
      <c r="A26" s="96" t="s">
        <v>51</v>
      </c>
      <c r="B26" s="3" t="s">
        <v>605</v>
      </c>
      <c r="C26" s="3">
        <v>1</v>
      </c>
      <c r="D26" s="3">
        <v>1</v>
      </c>
    </row>
    <row r="27" spans="1:4" x14ac:dyDescent="0.25">
      <c r="A27" s="96" t="s">
        <v>51</v>
      </c>
      <c r="B27" s="3" t="s">
        <v>606</v>
      </c>
      <c r="C27" s="3"/>
      <c r="D27" s="3"/>
    </row>
    <row r="28" spans="1:4" x14ac:dyDescent="0.25">
      <c r="A28" s="96" t="s">
        <v>51</v>
      </c>
      <c r="B28" s="3" t="s">
        <v>122</v>
      </c>
      <c r="C28" s="3"/>
      <c r="D28" s="3"/>
    </row>
    <row r="29" spans="1:4" x14ac:dyDescent="0.25">
      <c r="A29" s="96" t="s">
        <v>53</v>
      </c>
      <c r="B29" s="3" t="s">
        <v>160</v>
      </c>
      <c r="C29" s="3">
        <v>19</v>
      </c>
      <c r="D29" s="3">
        <v>19</v>
      </c>
    </row>
    <row r="30" spans="1:4" x14ac:dyDescent="0.25">
      <c r="A30" s="69" t="s">
        <v>54</v>
      </c>
      <c r="B30" s="70" t="s">
        <v>607</v>
      </c>
      <c r="C30" s="70">
        <v>27</v>
      </c>
      <c r="D30" s="3">
        <v>27</v>
      </c>
    </row>
    <row r="31" spans="1:4" x14ac:dyDescent="0.25">
      <c r="A31" s="96" t="s">
        <v>54</v>
      </c>
      <c r="B31" s="3" t="s">
        <v>608</v>
      </c>
      <c r="C31" s="3">
        <v>19</v>
      </c>
      <c r="D31" s="3">
        <v>19</v>
      </c>
    </row>
    <row r="32" spans="1:4" x14ac:dyDescent="0.25">
      <c r="A32" s="96" t="s">
        <v>54</v>
      </c>
      <c r="B32" s="3" t="s">
        <v>609</v>
      </c>
      <c r="C32" s="3"/>
      <c r="D32" s="3"/>
    </row>
    <row r="33" spans="1:5" ht="24" customHeight="1" x14ac:dyDescent="0.4">
      <c r="A33" s="69" t="s">
        <v>55</v>
      </c>
      <c r="B33" s="70" t="s">
        <v>610</v>
      </c>
      <c r="C33" s="70">
        <v>10</v>
      </c>
      <c r="D33" s="3">
        <v>10</v>
      </c>
      <c r="E33" s="89"/>
    </row>
    <row r="34" spans="1:5" x14ac:dyDescent="0.25">
      <c r="A34" s="96" t="s">
        <v>7</v>
      </c>
      <c r="B34" s="3" t="s">
        <v>205</v>
      </c>
      <c r="C34" s="3">
        <v>28</v>
      </c>
      <c r="D34" s="3">
        <v>28</v>
      </c>
    </row>
    <row r="35" spans="1:5" x14ac:dyDescent="0.25">
      <c r="A35" s="69" t="s">
        <v>7</v>
      </c>
      <c r="B35" s="70" t="s">
        <v>207</v>
      </c>
      <c r="C35" s="70">
        <v>33</v>
      </c>
      <c r="D35" s="3">
        <v>33</v>
      </c>
    </row>
    <row r="36" spans="1:5" x14ac:dyDescent="0.25">
      <c r="A36" s="96" t="s">
        <v>7</v>
      </c>
      <c r="B36" s="3" t="s">
        <v>611</v>
      </c>
      <c r="C36" s="3">
        <v>1</v>
      </c>
      <c r="D36" s="3">
        <v>1</v>
      </c>
    </row>
    <row r="37" spans="1:5" x14ac:dyDescent="0.25">
      <c r="A37" s="96" t="s">
        <v>7</v>
      </c>
      <c r="B37" s="3" t="s">
        <v>612</v>
      </c>
      <c r="C37" s="3"/>
      <c r="D37" s="3"/>
    </row>
    <row r="38" spans="1:5" x14ac:dyDescent="0.25">
      <c r="A38" s="96" t="s">
        <v>7</v>
      </c>
      <c r="B38" s="3" t="s">
        <v>613</v>
      </c>
      <c r="C38" s="3">
        <v>1</v>
      </c>
      <c r="D38" s="3">
        <v>1</v>
      </c>
    </row>
    <row r="39" spans="1:5" x14ac:dyDescent="0.25">
      <c r="A39" s="96" t="s">
        <v>7</v>
      </c>
      <c r="B39" s="3" t="s">
        <v>614</v>
      </c>
      <c r="C39" s="3">
        <v>1</v>
      </c>
      <c r="D39" s="3">
        <v>1</v>
      </c>
    </row>
    <row r="40" spans="1:5" x14ac:dyDescent="0.25">
      <c r="A40" s="96" t="s">
        <v>7</v>
      </c>
      <c r="B40" s="3" t="s">
        <v>615</v>
      </c>
      <c r="C40" s="3"/>
      <c r="D40" s="3"/>
    </row>
    <row r="41" spans="1:5" x14ac:dyDescent="0.25">
      <c r="A41" s="96" t="s">
        <v>7</v>
      </c>
      <c r="B41" s="3" t="s">
        <v>616</v>
      </c>
      <c r="C41" s="3"/>
      <c r="D41" s="3"/>
    </row>
    <row r="42" spans="1:5" x14ac:dyDescent="0.25">
      <c r="A42" s="96" t="s">
        <v>7</v>
      </c>
      <c r="B42" s="3" t="s">
        <v>617</v>
      </c>
      <c r="C42" s="3"/>
      <c r="D42" s="3"/>
    </row>
    <row r="43" spans="1:5" x14ac:dyDescent="0.25">
      <c r="A43" s="96" t="s">
        <v>7</v>
      </c>
      <c r="B43" s="3" t="s">
        <v>618</v>
      </c>
      <c r="C43" s="3"/>
      <c r="D43" s="3"/>
    </row>
    <row r="44" spans="1:5" x14ac:dyDescent="0.25">
      <c r="A44" s="69" t="s">
        <v>56</v>
      </c>
      <c r="B44" s="70" t="s">
        <v>619</v>
      </c>
      <c r="C44" s="70">
        <v>20</v>
      </c>
      <c r="D44" s="3">
        <v>20</v>
      </c>
    </row>
    <row r="45" spans="1:5" x14ac:dyDescent="0.25">
      <c r="A45" s="96" t="s">
        <v>56</v>
      </c>
      <c r="B45" s="3" t="s">
        <v>620</v>
      </c>
      <c r="C45" s="3"/>
      <c r="D45" s="3"/>
    </row>
    <row r="46" spans="1:5" x14ac:dyDescent="0.25">
      <c r="A46" s="96" t="s">
        <v>56</v>
      </c>
      <c r="B46" s="3" t="s">
        <v>621</v>
      </c>
      <c r="C46" s="3">
        <v>2</v>
      </c>
      <c r="D46" s="3">
        <v>2</v>
      </c>
    </row>
    <row r="47" spans="1:5" x14ac:dyDescent="0.25">
      <c r="A47" s="96" t="s">
        <v>56</v>
      </c>
      <c r="B47" s="3" t="s">
        <v>622</v>
      </c>
      <c r="C47" s="3">
        <v>2</v>
      </c>
      <c r="D47" s="3">
        <v>2</v>
      </c>
    </row>
    <row r="48" spans="1:5" x14ac:dyDescent="0.25">
      <c r="A48" s="96" t="s">
        <v>56</v>
      </c>
      <c r="B48" s="3" t="s">
        <v>623</v>
      </c>
      <c r="C48" s="3"/>
      <c r="D48" s="3"/>
    </row>
  </sheetData>
  <mergeCells count="4">
    <mergeCell ref="A1:D1"/>
    <mergeCell ref="E12:L12"/>
    <mergeCell ref="E13:L13"/>
    <mergeCell ref="E4:J4"/>
  </mergeCells>
  <pageMargins left="0.7" right="0.7" top="0.75" bottom="0.75" header="0.3" footer="0.3"/>
  <pageSetup paperSize="9" orientation="portrait" verticalDpi="0" r:id="rId1"/>
  <headerFooter>
    <oddHeader>&amp;L&amp;"Arial,Grassetto"UFFICIO AFFARI ISTITUZIONALI
ELEZIONI STUDENTI maggio 2025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DF8A2-348D-4E1E-B0E5-347A27218DD4}">
  <sheetPr>
    <tabColor theme="9" tint="0.39997558519241921"/>
    <outlinePr summaryBelow="0" summaryRight="0"/>
    <pageSetUpPr autoPageBreaks="0" fitToPage="1"/>
  </sheetPr>
  <dimension ref="A1:X43"/>
  <sheetViews>
    <sheetView zoomScale="90" zoomScaleNormal="90" workbookViewId="0">
      <selection activeCell="A43" sqref="A43:B43"/>
    </sheetView>
  </sheetViews>
  <sheetFormatPr defaultRowHeight="12.75" customHeight="1" x14ac:dyDescent="0.25"/>
  <cols>
    <col min="1" max="1" width="54.5546875" style="1" bestFit="1" customWidth="1"/>
    <col min="2" max="2" width="36.21875" customWidth="1"/>
    <col min="3" max="3" width="21" customWidth="1"/>
    <col min="4" max="4" width="15" bestFit="1" customWidth="1"/>
    <col min="5" max="5" width="19.77734375" bestFit="1" customWidth="1"/>
    <col min="6" max="6" width="13.77734375" bestFit="1" customWidth="1"/>
    <col min="7" max="8" width="29.77734375" bestFit="1" customWidth="1"/>
    <col min="9" max="11" width="24.21875" bestFit="1" customWidth="1"/>
    <col min="12" max="12" width="27.21875" customWidth="1"/>
    <col min="13" max="13" width="30.21875" customWidth="1"/>
    <col min="14" max="14" width="35.77734375" bestFit="1" customWidth="1"/>
    <col min="15" max="15" width="46" customWidth="1"/>
    <col min="16" max="16" width="40.77734375" customWidth="1"/>
    <col min="17" max="17" width="23.77734375" customWidth="1"/>
    <col min="18" max="18" width="22.44140625" customWidth="1"/>
    <col min="19" max="19" width="11.21875" bestFit="1" customWidth="1"/>
    <col min="20" max="20" width="36.21875" bestFit="1" customWidth="1"/>
    <col min="21" max="21" width="24.5546875" bestFit="1" customWidth="1"/>
    <col min="22" max="22" width="26.77734375" bestFit="1" customWidth="1"/>
    <col min="23" max="23" width="27" bestFit="1" customWidth="1"/>
    <col min="24" max="24" width="24" bestFit="1" customWidth="1"/>
  </cols>
  <sheetData>
    <row r="1" spans="1:24" s="26" customFormat="1" ht="35.25" customHeight="1" x14ac:dyDescent="0.35">
      <c r="A1" s="180" t="s">
        <v>8</v>
      </c>
      <c r="B1" s="180"/>
      <c r="C1" s="180"/>
      <c r="D1" s="180"/>
      <c r="E1" s="180"/>
      <c r="F1" s="180"/>
      <c r="G1" s="180"/>
      <c r="H1" s="180"/>
      <c r="I1" s="180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</row>
    <row r="2" spans="1:24" s="10" customFormat="1" ht="15.6" x14ac:dyDescent="0.3">
      <c r="A2" s="93" t="s">
        <v>0</v>
      </c>
      <c r="B2" s="13"/>
      <c r="C2" s="13" t="s">
        <v>629</v>
      </c>
      <c r="D2" s="13" t="s">
        <v>1</v>
      </c>
      <c r="E2" s="13" t="s">
        <v>2</v>
      </c>
      <c r="F2" s="13" t="s">
        <v>3</v>
      </c>
      <c r="G2" s="13" t="s">
        <v>299</v>
      </c>
      <c r="H2" s="13" t="s">
        <v>300</v>
      </c>
      <c r="I2" s="13" t="s">
        <v>301</v>
      </c>
      <c r="J2" s="13" t="s">
        <v>302</v>
      </c>
      <c r="K2" s="13" t="s">
        <v>303</v>
      </c>
      <c r="L2" s="13" t="s">
        <v>304</v>
      </c>
      <c r="M2" s="13" t="s">
        <v>305</v>
      </c>
      <c r="N2" s="13" t="s">
        <v>306</v>
      </c>
      <c r="O2" s="13" t="s">
        <v>307</v>
      </c>
      <c r="P2" s="13" t="s">
        <v>308</v>
      </c>
      <c r="Q2" s="13" t="s">
        <v>49</v>
      </c>
      <c r="R2" s="13" t="s">
        <v>4</v>
      </c>
      <c r="S2" s="13" t="s">
        <v>309</v>
      </c>
      <c r="T2" s="13" t="s">
        <v>310</v>
      </c>
      <c r="U2" s="13" t="s">
        <v>311</v>
      </c>
      <c r="V2" s="13" t="s">
        <v>312</v>
      </c>
      <c r="W2" s="13" t="s">
        <v>313</v>
      </c>
      <c r="X2" s="13" t="s">
        <v>314</v>
      </c>
    </row>
    <row r="3" spans="1:24" ht="12.75" customHeight="1" x14ac:dyDescent="0.25">
      <c r="A3" s="1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3.2" x14ac:dyDescent="0.25">
      <c r="A4" s="12" t="s">
        <v>50</v>
      </c>
      <c r="B4" s="2"/>
      <c r="C4" s="68">
        <f>D4/1076</f>
        <v>5.4832713754646843E-2</v>
      </c>
      <c r="D4" s="2">
        <f>SUM(E4:X4)</f>
        <v>59</v>
      </c>
      <c r="E4" s="2">
        <v>3</v>
      </c>
      <c r="F4" s="2">
        <v>1</v>
      </c>
      <c r="G4" s="2">
        <v>2</v>
      </c>
      <c r="H4" s="2">
        <v>2</v>
      </c>
      <c r="I4" s="2">
        <v>1</v>
      </c>
      <c r="J4" s="2"/>
      <c r="K4" s="2">
        <v>1</v>
      </c>
      <c r="L4" s="2">
        <v>1</v>
      </c>
      <c r="M4" s="2">
        <v>2</v>
      </c>
      <c r="N4" s="2">
        <v>6</v>
      </c>
      <c r="O4" s="2">
        <v>7</v>
      </c>
      <c r="P4" s="2">
        <v>3</v>
      </c>
      <c r="Q4" s="2">
        <v>8</v>
      </c>
      <c r="R4" s="2">
        <v>5</v>
      </c>
      <c r="S4" s="2">
        <v>5</v>
      </c>
      <c r="T4" s="2">
        <v>3</v>
      </c>
      <c r="U4" s="2">
        <v>2</v>
      </c>
      <c r="V4" s="2">
        <v>4</v>
      </c>
      <c r="W4" s="2">
        <v>2</v>
      </c>
      <c r="X4" s="2">
        <v>1</v>
      </c>
    </row>
    <row r="5" spans="1:24" ht="13.2" x14ac:dyDescent="0.25">
      <c r="A5" s="12" t="s">
        <v>51</v>
      </c>
      <c r="B5" s="2"/>
      <c r="C5" s="71">
        <f t="shared" ref="C5:C11" si="0">D5/1076</f>
        <v>0.75371747211895912</v>
      </c>
      <c r="D5" s="2">
        <f>SUM(E5:X5)</f>
        <v>811</v>
      </c>
      <c r="E5" s="2">
        <v>14</v>
      </c>
      <c r="F5" s="2">
        <v>40</v>
      </c>
      <c r="G5" s="2">
        <v>6</v>
      </c>
      <c r="H5" s="2">
        <v>11</v>
      </c>
      <c r="I5" s="2">
        <v>22</v>
      </c>
      <c r="J5" s="2">
        <v>21</v>
      </c>
      <c r="K5" s="2">
        <v>19</v>
      </c>
      <c r="L5" s="2">
        <v>6</v>
      </c>
      <c r="M5" s="2">
        <v>13</v>
      </c>
      <c r="N5" s="2">
        <v>97</v>
      </c>
      <c r="O5" s="2">
        <v>194</v>
      </c>
      <c r="P5" s="2">
        <v>109</v>
      </c>
      <c r="Q5" s="2">
        <v>100</v>
      </c>
      <c r="R5" s="2">
        <v>12</v>
      </c>
      <c r="S5" s="2">
        <v>7</v>
      </c>
      <c r="T5" s="2">
        <v>30</v>
      </c>
      <c r="U5" s="2">
        <v>34</v>
      </c>
      <c r="V5" s="2">
        <v>37</v>
      </c>
      <c r="W5" s="2">
        <v>35</v>
      </c>
      <c r="X5" s="2">
        <v>4</v>
      </c>
    </row>
    <row r="6" spans="1:24" ht="13.2" x14ac:dyDescent="0.25">
      <c r="A6" s="12" t="s">
        <v>52</v>
      </c>
      <c r="B6" s="2"/>
      <c r="C6" s="71">
        <f t="shared" si="0"/>
        <v>0.13197026022304834</v>
      </c>
      <c r="D6" s="2">
        <f t="shared" ref="D6:D11" si="1">SUM(E6:X6)</f>
        <v>142</v>
      </c>
      <c r="E6" s="2">
        <v>20</v>
      </c>
      <c r="F6" s="2">
        <v>2</v>
      </c>
      <c r="G6" s="2"/>
      <c r="H6" s="2"/>
      <c r="I6" s="2">
        <v>3</v>
      </c>
      <c r="J6" s="2">
        <v>5</v>
      </c>
      <c r="K6" s="2"/>
      <c r="L6" s="2">
        <v>3</v>
      </c>
      <c r="M6" s="2">
        <v>1</v>
      </c>
      <c r="N6" s="2">
        <v>11</v>
      </c>
      <c r="O6" s="2">
        <v>36</v>
      </c>
      <c r="P6" s="2">
        <v>21</v>
      </c>
      <c r="Q6" s="2">
        <v>13</v>
      </c>
      <c r="R6" s="2">
        <v>3</v>
      </c>
      <c r="S6" s="2"/>
      <c r="T6" s="2">
        <v>1</v>
      </c>
      <c r="U6" s="2">
        <v>2</v>
      </c>
      <c r="V6" s="2">
        <v>10</v>
      </c>
      <c r="W6" s="2">
        <v>11</v>
      </c>
      <c r="X6" s="2"/>
    </row>
    <row r="7" spans="1:24" ht="13.2" x14ac:dyDescent="0.25">
      <c r="A7" s="12" t="s">
        <v>53</v>
      </c>
      <c r="B7" s="2"/>
      <c r="C7" s="71">
        <f t="shared" si="0"/>
        <v>0.44423791821561337</v>
      </c>
      <c r="D7" s="2">
        <f t="shared" si="1"/>
        <v>478</v>
      </c>
      <c r="E7" s="2">
        <v>3</v>
      </c>
      <c r="F7" s="2">
        <v>30</v>
      </c>
      <c r="G7" s="2">
        <v>32</v>
      </c>
      <c r="H7" s="2">
        <v>53</v>
      </c>
      <c r="I7" s="2">
        <v>85</v>
      </c>
      <c r="J7" s="2">
        <v>67</v>
      </c>
      <c r="K7" s="2">
        <v>46</v>
      </c>
      <c r="L7" s="2">
        <v>5</v>
      </c>
      <c r="M7" s="2">
        <v>11</v>
      </c>
      <c r="N7" s="2">
        <v>9</v>
      </c>
      <c r="O7" s="2">
        <v>1</v>
      </c>
      <c r="P7" s="2">
        <v>7</v>
      </c>
      <c r="Q7" s="2">
        <v>14</v>
      </c>
      <c r="R7" s="2">
        <v>3</v>
      </c>
      <c r="S7" s="2">
        <v>4</v>
      </c>
      <c r="T7" s="2"/>
      <c r="U7" s="2">
        <v>2</v>
      </c>
      <c r="V7" s="2">
        <v>53</v>
      </c>
      <c r="W7" s="2">
        <v>51</v>
      </c>
      <c r="X7" s="2">
        <v>2</v>
      </c>
    </row>
    <row r="8" spans="1:24" ht="13.2" x14ac:dyDescent="0.25">
      <c r="A8" s="12" t="s">
        <v>54</v>
      </c>
      <c r="B8" s="2"/>
      <c r="C8" s="71">
        <f t="shared" si="0"/>
        <v>2.1849442379182156</v>
      </c>
      <c r="D8" s="2">
        <f t="shared" si="1"/>
        <v>2351</v>
      </c>
      <c r="E8" s="2">
        <v>160</v>
      </c>
      <c r="F8" s="2">
        <v>212</v>
      </c>
      <c r="G8" s="2">
        <v>163</v>
      </c>
      <c r="H8" s="2">
        <v>156</v>
      </c>
      <c r="I8" s="2">
        <v>140</v>
      </c>
      <c r="J8" s="2">
        <v>174</v>
      </c>
      <c r="K8" s="2">
        <v>143</v>
      </c>
      <c r="L8" s="2">
        <v>240</v>
      </c>
      <c r="M8" s="2">
        <v>97</v>
      </c>
      <c r="N8" s="2">
        <v>26</v>
      </c>
      <c r="O8" s="2">
        <v>18</v>
      </c>
      <c r="P8" s="2">
        <v>13</v>
      </c>
      <c r="Q8" s="2">
        <v>52</v>
      </c>
      <c r="R8" s="2">
        <v>75</v>
      </c>
      <c r="S8" s="2">
        <v>242</v>
      </c>
      <c r="T8" s="2">
        <v>90</v>
      </c>
      <c r="U8" s="2">
        <v>86</v>
      </c>
      <c r="V8" s="2">
        <v>108</v>
      </c>
      <c r="W8" s="2">
        <v>119</v>
      </c>
      <c r="X8" s="2">
        <v>37</v>
      </c>
    </row>
    <row r="9" spans="1:24" ht="13.2" x14ac:dyDescent="0.25">
      <c r="A9" s="12" t="s">
        <v>55</v>
      </c>
      <c r="B9" s="2"/>
      <c r="C9" s="71">
        <f t="shared" si="0"/>
        <v>0.129182156133829</v>
      </c>
      <c r="D9" s="2">
        <f t="shared" si="1"/>
        <v>139</v>
      </c>
      <c r="E9" s="2">
        <v>15</v>
      </c>
      <c r="F9" s="2">
        <v>3</v>
      </c>
      <c r="G9" s="2"/>
      <c r="H9" s="2"/>
      <c r="I9" s="2">
        <v>8</v>
      </c>
      <c r="J9" s="2">
        <v>5</v>
      </c>
      <c r="K9" s="2">
        <v>1</v>
      </c>
      <c r="L9" s="2">
        <v>1</v>
      </c>
      <c r="M9" s="2">
        <v>2</v>
      </c>
      <c r="N9" s="2">
        <v>16</v>
      </c>
      <c r="O9" s="2">
        <v>15</v>
      </c>
      <c r="P9" s="2">
        <v>10</v>
      </c>
      <c r="Q9" s="2">
        <v>40</v>
      </c>
      <c r="R9" s="2">
        <v>5</v>
      </c>
      <c r="S9" s="2">
        <v>2</v>
      </c>
      <c r="T9" s="2"/>
      <c r="U9" s="2">
        <v>2</v>
      </c>
      <c r="V9" s="2">
        <v>8</v>
      </c>
      <c r="W9" s="2">
        <v>6</v>
      </c>
      <c r="X9" s="2"/>
    </row>
    <row r="10" spans="1:24" ht="12.75" customHeight="1" x14ac:dyDescent="0.25">
      <c r="A10" s="12" t="s">
        <v>7</v>
      </c>
      <c r="B10" s="2"/>
      <c r="C10" s="71">
        <f t="shared" si="0"/>
        <v>0.50371747211895912</v>
      </c>
      <c r="D10" s="2">
        <f t="shared" si="1"/>
        <v>542</v>
      </c>
      <c r="E10" s="2">
        <v>1</v>
      </c>
      <c r="F10" s="2">
        <v>8</v>
      </c>
      <c r="G10" s="2">
        <v>41</v>
      </c>
      <c r="H10" s="2">
        <v>17</v>
      </c>
      <c r="I10" s="2">
        <v>13</v>
      </c>
      <c r="J10" s="2">
        <v>2</v>
      </c>
      <c r="K10" s="2">
        <v>9</v>
      </c>
      <c r="L10" s="2">
        <v>82</v>
      </c>
      <c r="M10" s="2">
        <v>14</v>
      </c>
      <c r="N10" s="2">
        <v>6</v>
      </c>
      <c r="O10" s="2">
        <v>1</v>
      </c>
      <c r="P10" s="2">
        <v>4</v>
      </c>
      <c r="Q10" s="2">
        <v>46</v>
      </c>
      <c r="R10" s="2">
        <v>3</v>
      </c>
      <c r="S10" s="2">
        <v>63</v>
      </c>
      <c r="T10" s="2">
        <v>108</v>
      </c>
      <c r="U10" s="2">
        <v>119</v>
      </c>
      <c r="V10" s="2">
        <v>1</v>
      </c>
      <c r="W10" s="2">
        <v>3</v>
      </c>
      <c r="X10" s="2">
        <v>1</v>
      </c>
    </row>
    <row r="11" spans="1:24" ht="12.75" customHeight="1" x14ac:dyDescent="0.25">
      <c r="A11" s="12" t="s">
        <v>56</v>
      </c>
      <c r="B11" s="2"/>
      <c r="C11" s="71">
        <f t="shared" si="0"/>
        <v>0.7992565055762082</v>
      </c>
      <c r="D11" s="2">
        <f t="shared" si="1"/>
        <v>860</v>
      </c>
      <c r="E11" s="2">
        <v>3</v>
      </c>
      <c r="F11" s="2">
        <v>39</v>
      </c>
      <c r="G11" s="2">
        <v>62</v>
      </c>
      <c r="H11" s="2">
        <v>45</v>
      </c>
      <c r="I11" s="2">
        <v>43</v>
      </c>
      <c r="J11" s="2">
        <v>38</v>
      </c>
      <c r="K11" s="2">
        <v>37</v>
      </c>
      <c r="L11" s="2">
        <v>66</v>
      </c>
      <c r="M11" s="2">
        <v>237</v>
      </c>
      <c r="N11" s="2">
        <v>134</v>
      </c>
      <c r="O11" s="2">
        <v>1</v>
      </c>
      <c r="P11" s="2">
        <v>34</v>
      </c>
      <c r="Q11" s="2">
        <v>27</v>
      </c>
      <c r="R11" s="2">
        <v>1</v>
      </c>
      <c r="S11" s="2">
        <v>13</v>
      </c>
      <c r="T11" s="2"/>
      <c r="U11" s="2">
        <v>1</v>
      </c>
      <c r="V11" s="2">
        <v>39</v>
      </c>
      <c r="W11" s="2">
        <v>40</v>
      </c>
      <c r="X11" s="2"/>
    </row>
    <row r="12" spans="1:24" ht="12.75" customHeight="1" x14ac:dyDescent="0.25">
      <c r="A12" s="3"/>
      <c r="B12" s="3"/>
      <c r="C12" s="3"/>
      <c r="D12" s="60">
        <f>SUM(D4:D11)</f>
        <v>5382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s="10" customFormat="1" ht="15.6" x14ac:dyDescent="0.3">
      <c r="A13" s="13" t="s">
        <v>0</v>
      </c>
      <c r="B13" s="9" t="s">
        <v>6</v>
      </c>
      <c r="C13" s="9"/>
      <c r="D13" s="9" t="s">
        <v>1</v>
      </c>
      <c r="E13" s="9" t="s">
        <v>2</v>
      </c>
      <c r="F13" s="9" t="s">
        <v>3</v>
      </c>
      <c r="G13" s="9" t="s">
        <v>299</v>
      </c>
      <c r="H13" s="9" t="s">
        <v>300</v>
      </c>
      <c r="I13" s="9" t="s">
        <v>301</v>
      </c>
      <c r="J13" s="9" t="s">
        <v>302</v>
      </c>
      <c r="K13" s="9" t="s">
        <v>303</v>
      </c>
      <c r="L13" s="9" t="s">
        <v>304</v>
      </c>
      <c r="M13" s="9" t="s">
        <v>305</v>
      </c>
      <c r="N13" s="9" t="s">
        <v>306</v>
      </c>
      <c r="O13" s="9" t="s">
        <v>307</v>
      </c>
      <c r="P13" s="9" t="s">
        <v>308</v>
      </c>
      <c r="Q13" s="9" t="s">
        <v>49</v>
      </c>
      <c r="R13" s="9" t="s">
        <v>4</v>
      </c>
      <c r="S13" s="9" t="s">
        <v>309</v>
      </c>
      <c r="T13" s="9" t="s">
        <v>310</v>
      </c>
      <c r="U13" s="9" t="s">
        <v>311</v>
      </c>
      <c r="V13" s="9" t="s">
        <v>312</v>
      </c>
      <c r="W13" s="9" t="s">
        <v>313</v>
      </c>
      <c r="X13" s="9" t="s">
        <v>314</v>
      </c>
    </row>
    <row r="14" spans="1:24" ht="12.75" customHeight="1" x14ac:dyDescent="0.25">
      <c r="A14" s="12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12.75" customHeight="1" x14ac:dyDescent="0.25">
      <c r="A15" s="12" t="s">
        <v>50</v>
      </c>
      <c r="B15" s="3" t="s">
        <v>64</v>
      </c>
      <c r="C15" s="3"/>
      <c r="D15" s="3">
        <f t="shared" ref="D15:D41" si="2">SUM(E15:X15)</f>
        <v>10</v>
      </c>
      <c r="E15" s="3"/>
      <c r="F15" s="3"/>
      <c r="G15" s="3"/>
      <c r="H15" s="3">
        <v>1</v>
      </c>
      <c r="I15" s="3"/>
      <c r="J15" s="3"/>
      <c r="K15" s="3"/>
      <c r="L15" s="3"/>
      <c r="M15" s="3"/>
      <c r="N15" s="3">
        <v>2</v>
      </c>
      <c r="O15" s="3">
        <v>1</v>
      </c>
      <c r="P15" s="3">
        <v>2</v>
      </c>
      <c r="Q15" s="3">
        <v>2</v>
      </c>
      <c r="R15" s="3"/>
      <c r="S15" s="3"/>
      <c r="T15" s="3">
        <v>1</v>
      </c>
      <c r="U15" s="3"/>
      <c r="V15" s="3"/>
      <c r="W15" s="3"/>
      <c r="X15" s="3">
        <v>1</v>
      </c>
    </row>
    <row r="16" spans="1:24" ht="12.75" customHeight="1" x14ac:dyDescent="0.25">
      <c r="A16" s="12" t="s">
        <v>50</v>
      </c>
      <c r="B16" s="3" t="s">
        <v>65</v>
      </c>
      <c r="C16" s="3"/>
      <c r="D16" s="3">
        <f t="shared" si="2"/>
        <v>8</v>
      </c>
      <c r="E16" s="3"/>
      <c r="F16" s="3"/>
      <c r="G16" s="3"/>
      <c r="H16" s="3">
        <v>1</v>
      </c>
      <c r="I16" s="3"/>
      <c r="J16" s="3"/>
      <c r="K16" s="3"/>
      <c r="L16" s="3"/>
      <c r="M16" s="3"/>
      <c r="N16" s="3">
        <v>2</v>
      </c>
      <c r="O16" s="3">
        <v>1</v>
      </c>
      <c r="P16" s="3">
        <v>1</v>
      </c>
      <c r="Q16" s="3">
        <v>2</v>
      </c>
      <c r="R16" s="3"/>
      <c r="S16" s="3"/>
      <c r="T16" s="3"/>
      <c r="U16" s="3"/>
      <c r="V16" s="3">
        <v>1</v>
      </c>
      <c r="W16" s="3"/>
      <c r="X16" s="3"/>
    </row>
    <row r="17" spans="1:24" ht="12.75" customHeight="1" x14ac:dyDescent="0.25">
      <c r="A17" s="69" t="s">
        <v>51</v>
      </c>
      <c r="B17" s="70" t="s">
        <v>66</v>
      </c>
      <c r="C17" s="70"/>
      <c r="D17" s="70">
        <f t="shared" si="2"/>
        <v>653</v>
      </c>
      <c r="E17" s="3">
        <v>2</v>
      </c>
      <c r="F17" s="3">
        <v>38</v>
      </c>
      <c r="G17" s="3">
        <v>6</v>
      </c>
      <c r="H17" s="3">
        <v>9</v>
      </c>
      <c r="I17" s="3">
        <v>19</v>
      </c>
      <c r="J17" s="3">
        <v>18</v>
      </c>
      <c r="K17" s="3">
        <v>13</v>
      </c>
      <c r="L17" s="3">
        <v>6</v>
      </c>
      <c r="M17" s="3">
        <v>9</v>
      </c>
      <c r="N17" s="3">
        <v>84</v>
      </c>
      <c r="O17" s="3">
        <v>167</v>
      </c>
      <c r="P17" s="3">
        <v>93</v>
      </c>
      <c r="Q17" s="3">
        <v>73</v>
      </c>
      <c r="R17" s="3">
        <v>1</v>
      </c>
      <c r="S17" s="3">
        <v>7</v>
      </c>
      <c r="T17" s="3">
        <v>22</v>
      </c>
      <c r="U17" s="3">
        <v>26</v>
      </c>
      <c r="V17" s="3">
        <v>28</v>
      </c>
      <c r="W17" s="3">
        <v>28</v>
      </c>
      <c r="X17" s="3">
        <v>4</v>
      </c>
    </row>
    <row r="18" spans="1:24" ht="12.75" customHeight="1" x14ac:dyDescent="0.25">
      <c r="A18" s="12" t="s">
        <v>51</v>
      </c>
      <c r="B18" s="3" t="s">
        <v>67</v>
      </c>
      <c r="C18" s="3"/>
      <c r="D18" s="3">
        <f t="shared" si="2"/>
        <v>4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>
        <v>3</v>
      </c>
      <c r="P18" s="3"/>
      <c r="Q18" s="3"/>
      <c r="R18" s="3"/>
      <c r="S18" s="3"/>
      <c r="T18" s="3"/>
      <c r="U18" s="3"/>
      <c r="V18" s="3"/>
      <c r="W18" s="3">
        <v>1</v>
      </c>
      <c r="X18" s="3"/>
    </row>
    <row r="19" spans="1:24" ht="12.75" customHeight="1" x14ac:dyDescent="0.25">
      <c r="A19" s="12" t="s">
        <v>51</v>
      </c>
      <c r="B19" s="3" t="s">
        <v>68</v>
      </c>
      <c r="C19" s="3"/>
      <c r="D19" s="3">
        <f t="shared" si="2"/>
        <v>8</v>
      </c>
      <c r="E19" s="3"/>
      <c r="F19" s="3"/>
      <c r="G19" s="3"/>
      <c r="H19" s="3"/>
      <c r="I19" s="3"/>
      <c r="J19" s="3"/>
      <c r="K19" s="3"/>
      <c r="L19" s="3"/>
      <c r="M19" s="3"/>
      <c r="N19" s="3">
        <v>6</v>
      </c>
      <c r="O19" s="3">
        <v>1</v>
      </c>
      <c r="P19" s="3"/>
      <c r="Q19" s="3">
        <v>1</v>
      </c>
      <c r="R19" s="3"/>
      <c r="S19" s="3"/>
      <c r="T19" s="3"/>
      <c r="U19" s="3"/>
      <c r="V19" s="3"/>
      <c r="W19" s="3"/>
      <c r="X19" s="3"/>
    </row>
    <row r="20" spans="1:24" ht="12.75" customHeight="1" x14ac:dyDescent="0.25">
      <c r="A20" s="12" t="s">
        <v>51</v>
      </c>
      <c r="B20" s="3" t="s">
        <v>69</v>
      </c>
      <c r="C20" s="3"/>
      <c r="D20" s="3">
        <f t="shared" si="2"/>
        <v>0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12.75" customHeight="1" x14ac:dyDescent="0.25">
      <c r="A21" s="12" t="s">
        <v>52</v>
      </c>
      <c r="B21" s="3" t="s">
        <v>70</v>
      </c>
      <c r="C21" s="3"/>
      <c r="D21" s="3">
        <f t="shared" si="2"/>
        <v>36</v>
      </c>
      <c r="E21" s="3">
        <v>1</v>
      </c>
      <c r="F21" s="3">
        <v>1</v>
      </c>
      <c r="G21" s="3"/>
      <c r="H21" s="3"/>
      <c r="I21" s="3">
        <v>1</v>
      </c>
      <c r="J21" s="3">
        <v>1</v>
      </c>
      <c r="K21" s="3"/>
      <c r="L21" s="3">
        <v>1</v>
      </c>
      <c r="M21" s="3"/>
      <c r="N21" s="3">
        <v>1</v>
      </c>
      <c r="O21" s="3">
        <v>19</v>
      </c>
      <c r="P21" s="3">
        <v>3</v>
      </c>
      <c r="Q21" s="3">
        <v>5</v>
      </c>
      <c r="R21" s="3"/>
      <c r="S21" s="3"/>
      <c r="T21" s="3">
        <v>1</v>
      </c>
      <c r="U21" s="3"/>
      <c r="V21" s="3"/>
      <c r="W21" s="3">
        <v>2</v>
      </c>
      <c r="X21" s="3"/>
    </row>
    <row r="22" spans="1:24" ht="12.75" customHeight="1" x14ac:dyDescent="0.25">
      <c r="A22" s="12" t="s">
        <v>52</v>
      </c>
      <c r="B22" s="3" t="s">
        <v>71</v>
      </c>
      <c r="C22" s="3"/>
      <c r="D22" s="3">
        <f t="shared" si="2"/>
        <v>14</v>
      </c>
      <c r="E22" s="3">
        <v>1</v>
      </c>
      <c r="F22" s="3">
        <v>1</v>
      </c>
      <c r="G22" s="3"/>
      <c r="H22" s="3"/>
      <c r="I22" s="3">
        <v>1</v>
      </c>
      <c r="J22" s="3"/>
      <c r="K22" s="3"/>
      <c r="L22" s="3"/>
      <c r="M22" s="3">
        <v>1</v>
      </c>
      <c r="N22" s="3"/>
      <c r="O22" s="3">
        <v>1</v>
      </c>
      <c r="P22" s="3">
        <v>5</v>
      </c>
      <c r="Q22" s="3">
        <v>1</v>
      </c>
      <c r="R22" s="3"/>
      <c r="S22" s="3"/>
      <c r="T22" s="3"/>
      <c r="U22" s="3"/>
      <c r="V22" s="3"/>
      <c r="W22" s="3">
        <v>3</v>
      </c>
      <c r="X22" s="3"/>
    </row>
    <row r="23" spans="1:24" ht="12.75" customHeight="1" x14ac:dyDescent="0.25">
      <c r="A23" s="12" t="s">
        <v>52</v>
      </c>
      <c r="B23" s="3" t="s">
        <v>72</v>
      </c>
      <c r="C23" s="3"/>
      <c r="D23" s="3">
        <f t="shared" si="2"/>
        <v>3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>
        <v>2</v>
      </c>
      <c r="R23" s="3"/>
      <c r="S23" s="3"/>
      <c r="T23" s="3"/>
      <c r="U23" s="3"/>
      <c r="V23" s="3"/>
      <c r="W23" s="3">
        <v>1</v>
      </c>
      <c r="X23" s="3"/>
    </row>
    <row r="24" spans="1:24" ht="12.75" customHeight="1" x14ac:dyDescent="0.25">
      <c r="A24" s="12" t="s">
        <v>52</v>
      </c>
      <c r="B24" s="3" t="s">
        <v>73</v>
      </c>
      <c r="C24" s="3"/>
      <c r="D24" s="3">
        <f t="shared" si="2"/>
        <v>8</v>
      </c>
      <c r="E24" s="3"/>
      <c r="F24" s="3"/>
      <c r="G24" s="3"/>
      <c r="H24" s="3"/>
      <c r="I24" s="3"/>
      <c r="J24" s="3"/>
      <c r="K24" s="3"/>
      <c r="L24" s="3">
        <v>1</v>
      </c>
      <c r="M24" s="3"/>
      <c r="N24" s="3">
        <v>3</v>
      </c>
      <c r="O24" s="3"/>
      <c r="P24" s="3">
        <v>1</v>
      </c>
      <c r="Q24" s="3"/>
      <c r="R24" s="3">
        <v>1</v>
      </c>
      <c r="S24" s="3"/>
      <c r="T24" s="3"/>
      <c r="U24" s="3"/>
      <c r="V24" s="3">
        <v>2</v>
      </c>
      <c r="W24" s="3"/>
      <c r="X24" s="3"/>
    </row>
    <row r="25" spans="1:24" ht="12.75" customHeight="1" x14ac:dyDescent="0.25">
      <c r="A25" s="12" t="s">
        <v>52</v>
      </c>
      <c r="B25" s="3" t="s">
        <v>74</v>
      </c>
      <c r="C25" s="3"/>
      <c r="D25" s="3">
        <f t="shared" si="2"/>
        <v>1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>
        <v>1</v>
      </c>
      <c r="S25" s="3"/>
      <c r="T25" s="3"/>
      <c r="U25" s="3"/>
      <c r="V25" s="3"/>
      <c r="W25" s="3"/>
      <c r="X25" s="3"/>
    </row>
    <row r="26" spans="1:24" ht="12.75" customHeight="1" x14ac:dyDescent="0.25">
      <c r="A26" s="12" t="s">
        <v>52</v>
      </c>
      <c r="B26" s="3" t="s">
        <v>75</v>
      </c>
      <c r="C26" s="3"/>
      <c r="D26" s="3">
        <f t="shared" si="2"/>
        <v>5</v>
      </c>
      <c r="E26" s="3"/>
      <c r="F26" s="3"/>
      <c r="G26" s="3"/>
      <c r="H26" s="3"/>
      <c r="I26" s="3"/>
      <c r="J26" s="3"/>
      <c r="K26" s="3"/>
      <c r="L26" s="3"/>
      <c r="M26" s="3"/>
      <c r="N26" s="3">
        <v>1</v>
      </c>
      <c r="O26" s="3">
        <v>4</v>
      </c>
      <c r="P26" s="3"/>
      <c r="Q26" s="3"/>
      <c r="R26" s="3"/>
      <c r="S26" s="3"/>
      <c r="T26" s="3"/>
      <c r="U26" s="3"/>
      <c r="V26" s="3"/>
      <c r="W26" s="3"/>
      <c r="X26" s="3"/>
    </row>
    <row r="27" spans="1:24" ht="12.75" customHeight="1" x14ac:dyDescent="0.25">
      <c r="A27" s="12" t="s">
        <v>53</v>
      </c>
      <c r="B27" s="3" t="s">
        <v>76</v>
      </c>
      <c r="C27" s="3"/>
      <c r="D27" s="3">
        <f t="shared" si="2"/>
        <v>348</v>
      </c>
      <c r="E27" s="3">
        <v>1</v>
      </c>
      <c r="F27" s="3">
        <v>16</v>
      </c>
      <c r="G27" s="3">
        <v>25</v>
      </c>
      <c r="H27" s="3">
        <v>51</v>
      </c>
      <c r="I27" s="3">
        <v>58</v>
      </c>
      <c r="J27" s="3">
        <v>49</v>
      </c>
      <c r="K27" s="3">
        <v>40</v>
      </c>
      <c r="L27" s="3">
        <v>3</v>
      </c>
      <c r="M27" s="3">
        <v>2</v>
      </c>
      <c r="N27" s="3">
        <v>3</v>
      </c>
      <c r="O27" s="3"/>
      <c r="P27" s="3">
        <v>6</v>
      </c>
      <c r="Q27" s="3">
        <v>8</v>
      </c>
      <c r="R27" s="3"/>
      <c r="S27" s="3">
        <v>3</v>
      </c>
      <c r="T27" s="3"/>
      <c r="U27" s="3">
        <v>1</v>
      </c>
      <c r="V27" s="3">
        <v>43</v>
      </c>
      <c r="W27" s="3">
        <v>39</v>
      </c>
      <c r="X27" s="3"/>
    </row>
    <row r="28" spans="1:24" ht="12.75" customHeight="1" x14ac:dyDescent="0.25">
      <c r="A28" s="12" t="s">
        <v>53</v>
      </c>
      <c r="B28" s="3" t="s">
        <v>77</v>
      </c>
      <c r="C28" s="3"/>
      <c r="D28" s="3">
        <f t="shared" si="2"/>
        <v>5</v>
      </c>
      <c r="E28" s="3"/>
      <c r="F28" s="3"/>
      <c r="G28" s="3"/>
      <c r="H28" s="3"/>
      <c r="I28" s="3"/>
      <c r="J28" s="3"/>
      <c r="K28" s="3">
        <v>1</v>
      </c>
      <c r="L28" s="3">
        <v>1</v>
      </c>
      <c r="M28" s="3"/>
      <c r="N28" s="3"/>
      <c r="O28" s="3"/>
      <c r="P28" s="3"/>
      <c r="Q28" s="3"/>
      <c r="R28" s="3">
        <v>1</v>
      </c>
      <c r="S28" s="3">
        <v>1</v>
      </c>
      <c r="T28" s="3"/>
      <c r="U28" s="3"/>
      <c r="V28" s="3"/>
      <c r="W28" s="3">
        <v>1</v>
      </c>
      <c r="X28" s="3"/>
    </row>
    <row r="29" spans="1:24" ht="12.75" customHeight="1" x14ac:dyDescent="0.25">
      <c r="A29" s="69" t="s">
        <v>54</v>
      </c>
      <c r="B29" s="70" t="s">
        <v>78</v>
      </c>
      <c r="C29" s="70"/>
      <c r="D29" s="70">
        <f t="shared" si="2"/>
        <v>1693</v>
      </c>
      <c r="E29" s="3">
        <v>62</v>
      </c>
      <c r="F29" s="3">
        <v>162</v>
      </c>
      <c r="G29" s="3">
        <v>124</v>
      </c>
      <c r="H29" s="3">
        <v>130</v>
      </c>
      <c r="I29" s="3">
        <v>118</v>
      </c>
      <c r="J29" s="3">
        <v>148</v>
      </c>
      <c r="K29" s="3">
        <v>120</v>
      </c>
      <c r="L29" s="3">
        <v>187</v>
      </c>
      <c r="M29" s="3">
        <v>61</v>
      </c>
      <c r="N29" s="3">
        <v>18</v>
      </c>
      <c r="O29" s="3">
        <v>10</v>
      </c>
      <c r="P29" s="3">
        <v>10</v>
      </c>
      <c r="Q29" s="3">
        <v>24</v>
      </c>
      <c r="R29" s="3">
        <v>24</v>
      </c>
      <c r="S29" s="3">
        <v>191</v>
      </c>
      <c r="T29" s="3">
        <v>80</v>
      </c>
      <c r="U29" s="3">
        <v>65</v>
      </c>
      <c r="V29" s="3">
        <v>66</v>
      </c>
      <c r="W29" s="3">
        <v>74</v>
      </c>
      <c r="X29" s="3">
        <v>19</v>
      </c>
    </row>
    <row r="30" spans="1:24" ht="12.75" customHeight="1" x14ac:dyDescent="0.25">
      <c r="A30" s="69" t="s">
        <v>54</v>
      </c>
      <c r="B30" s="70" t="s">
        <v>79</v>
      </c>
      <c r="C30" s="70"/>
      <c r="D30" s="70">
        <f t="shared" si="2"/>
        <v>1072</v>
      </c>
      <c r="E30" s="3">
        <v>61</v>
      </c>
      <c r="F30" s="3">
        <v>156</v>
      </c>
      <c r="G30" s="3">
        <v>112</v>
      </c>
      <c r="H30" s="3">
        <v>120</v>
      </c>
      <c r="I30" s="3"/>
      <c r="J30" s="3"/>
      <c r="K30" s="3">
        <v>3</v>
      </c>
      <c r="L30" s="3">
        <v>177</v>
      </c>
      <c r="M30" s="3">
        <v>67</v>
      </c>
      <c r="N30" s="3"/>
      <c r="O30" s="3"/>
      <c r="P30" s="3">
        <v>1</v>
      </c>
      <c r="Q30" s="3">
        <v>5</v>
      </c>
      <c r="R30" s="3">
        <v>20</v>
      </c>
      <c r="S30" s="3">
        <v>196</v>
      </c>
      <c r="T30" s="3">
        <v>3</v>
      </c>
      <c r="U30" s="3">
        <v>3</v>
      </c>
      <c r="V30" s="3">
        <v>64</v>
      </c>
      <c r="W30" s="3">
        <v>68</v>
      </c>
      <c r="X30" s="3">
        <v>16</v>
      </c>
    </row>
    <row r="31" spans="1:24" ht="12.75" customHeight="1" x14ac:dyDescent="0.25">
      <c r="A31" s="12" t="s">
        <v>54</v>
      </c>
      <c r="B31" s="3" t="s">
        <v>80</v>
      </c>
      <c r="C31" s="3"/>
      <c r="D31" s="3">
        <f t="shared" si="2"/>
        <v>11</v>
      </c>
      <c r="E31" s="3"/>
      <c r="F31" s="3">
        <v>1</v>
      </c>
      <c r="G31" s="3"/>
      <c r="H31" s="3"/>
      <c r="I31" s="3">
        <v>2</v>
      </c>
      <c r="J31" s="3">
        <v>4</v>
      </c>
      <c r="K31" s="3">
        <v>3</v>
      </c>
      <c r="L31" s="3"/>
      <c r="M31" s="3"/>
      <c r="N31" s="3"/>
      <c r="O31" s="3"/>
      <c r="P31" s="3"/>
      <c r="Q31" s="3"/>
      <c r="R31" s="3"/>
      <c r="S31" s="3">
        <v>1</v>
      </c>
      <c r="T31" s="3"/>
      <c r="U31" s="3"/>
      <c r="V31" s="3"/>
      <c r="W31" s="3"/>
      <c r="X31" s="3"/>
    </row>
    <row r="32" spans="1:24" ht="12.75" customHeight="1" x14ac:dyDescent="0.25">
      <c r="A32" s="12" t="s">
        <v>54</v>
      </c>
      <c r="B32" s="3" t="s">
        <v>81</v>
      </c>
      <c r="C32" s="3"/>
      <c r="D32" s="3">
        <f t="shared" si="2"/>
        <v>1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>
        <v>1</v>
      </c>
      <c r="S32" s="3"/>
      <c r="T32" s="3"/>
      <c r="U32" s="3"/>
      <c r="V32" s="3"/>
      <c r="W32" s="3"/>
      <c r="X32" s="3"/>
    </row>
    <row r="33" spans="1:24" ht="12.75" customHeight="1" x14ac:dyDescent="0.25">
      <c r="A33" s="12" t="s">
        <v>55</v>
      </c>
      <c r="B33" s="3" t="s">
        <v>82</v>
      </c>
      <c r="C33" s="3"/>
      <c r="D33" s="3">
        <f t="shared" si="2"/>
        <v>45</v>
      </c>
      <c r="E33" s="3">
        <v>1</v>
      </c>
      <c r="F33" s="3">
        <v>1</v>
      </c>
      <c r="G33" s="3"/>
      <c r="H33" s="3"/>
      <c r="I33" s="3">
        <v>6</v>
      </c>
      <c r="J33" s="3"/>
      <c r="K33" s="3">
        <v>1</v>
      </c>
      <c r="L33" s="3"/>
      <c r="M33" s="3"/>
      <c r="N33" s="3">
        <v>6</v>
      </c>
      <c r="O33" s="3">
        <v>6</v>
      </c>
      <c r="P33" s="3">
        <v>5</v>
      </c>
      <c r="Q33" s="3">
        <v>11</v>
      </c>
      <c r="R33" s="3">
        <v>2</v>
      </c>
      <c r="S33" s="3"/>
      <c r="T33" s="3"/>
      <c r="U33" s="3"/>
      <c r="V33" s="3">
        <v>5</v>
      </c>
      <c r="W33" s="3">
        <v>1</v>
      </c>
      <c r="X33" s="3"/>
    </row>
    <row r="34" spans="1:24" ht="12.75" customHeight="1" x14ac:dyDescent="0.25">
      <c r="A34" s="12" t="s">
        <v>55</v>
      </c>
      <c r="B34" s="3" t="s">
        <v>83</v>
      </c>
      <c r="C34" s="3"/>
      <c r="D34" s="3">
        <f t="shared" si="2"/>
        <v>12</v>
      </c>
      <c r="E34" s="3">
        <v>1</v>
      </c>
      <c r="F34" s="3"/>
      <c r="G34" s="3"/>
      <c r="H34" s="3"/>
      <c r="I34" s="3">
        <v>1</v>
      </c>
      <c r="J34" s="3"/>
      <c r="K34" s="3"/>
      <c r="L34" s="3"/>
      <c r="M34" s="3">
        <v>1</v>
      </c>
      <c r="N34" s="3">
        <v>2</v>
      </c>
      <c r="O34" s="3">
        <v>3</v>
      </c>
      <c r="P34" s="3">
        <v>2</v>
      </c>
      <c r="Q34" s="3">
        <v>1</v>
      </c>
      <c r="R34" s="3">
        <v>1</v>
      </c>
      <c r="S34" s="3"/>
      <c r="T34" s="3"/>
      <c r="U34" s="3"/>
      <c r="V34" s="3"/>
      <c r="W34" s="3"/>
      <c r="X34" s="3"/>
    </row>
    <row r="35" spans="1:24" ht="12.75" customHeight="1" x14ac:dyDescent="0.25">
      <c r="A35" s="69" t="s">
        <v>7</v>
      </c>
      <c r="B35" s="70" t="s">
        <v>84</v>
      </c>
      <c r="C35" s="70"/>
      <c r="D35" s="70">
        <f t="shared" si="2"/>
        <v>185</v>
      </c>
      <c r="E35" s="3"/>
      <c r="F35" s="3">
        <v>1</v>
      </c>
      <c r="G35" s="3"/>
      <c r="H35" s="3"/>
      <c r="I35" s="3"/>
      <c r="J35" s="3"/>
      <c r="K35" s="3"/>
      <c r="L35" s="3">
        <v>5</v>
      </c>
      <c r="M35" s="3"/>
      <c r="N35" s="3"/>
      <c r="O35" s="3"/>
      <c r="P35" s="3"/>
      <c r="Q35" s="3">
        <v>1</v>
      </c>
      <c r="R35" s="3"/>
      <c r="S35" s="3"/>
      <c r="T35" s="3">
        <v>85</v>
      </c>
      <c r="U35" s="3">
        <v>93</v>
      </c>
      <c r="V35" s="3"/>
      <c r="W35" s="3"/>
      <c r="X35" s="3"/>
    </row>
    <row r="36" spans="1:24" ht="12.75" customHeight="1" x14ac:dyDescent="0.25">
      <c r="A36" s="12" t="s">
        <v>7</v>
      </c>
      <c r="B36" s="3" t="s">
        <v>85</v>
      </c>
      <c r="C36" s="3"/>
      <c r="D36" s="3">
        <f t="shared" si="2"/>
        <v>131</v>
      </c>
      <c r="E36" s="3"/>
      <c r="F36" s="3">
        <v>1</v>
      </c>
      <c r="G36" s="3">
        <v>1</v>
      </c>
      <c r="H36" s="3"/>
      <c r="I36" s="3"/>
      <c r="J36" s="3"/>
      <c r="K36" s="3">
        <v>2</v>
      </c>
      <c r="L36" s="3">
        <v>55</v>
      </c>
      <c r="M36" s="3">
        <v>9</v>
      </c>
      <c r="N36" s="3"/>
      <c r="O36" s="3"/>
      <c r="P36" s="3"/>
      <c r="Q36" s="3">
        <v>1</v>
      </c>
      <c r="R36" s="3"/>
      <c r="S36" s="3">
        <v>59</v>
      </c>
      <c r="T36" s="3">
        <v>1</v>
      </c>
      <c r="U36" s="3"/>
      <c r="V36" s="3"/>
      <c r="W36" s="3">
        <v>1</v>
      </c>
      <c r="X36" s="3">
        <v>1</v>
      </c>
    </row>
    <row r="37" spans="1:24" ht="12.75" customHeight="1" x14ac:dyDescent="0.25">
      <c r="A37" s="12" t="s">
        <v>7</v>
      </c>
      <c r="B37" s="3" t="s">
        <v>86</v>
      </c>
      <c r="C37" s="3"/>
      <c r="D37" s="3">
        <f t="shared" si="2"/>
        <v>71</v>
      </c>
      <c r="E37" s="3"/>
      <c r="F37" s="3">
        <v>5</v>
      </c>
      <c r="G37" s="3">
        <v>32</v>
      </c>
      <c r="H37" s="3">
        <v>15</v>
      </c>
      <c r="I37" s="3">
        <v>10</v>
      </c>
      <c r="J37" s="3"/>
      <c r="K37" s="3">
        <v>4</v>
      </c>
      <c r="L37" s="3"/>
      <c r="M37" s="3"/>
      <c r="N37" s="3">
        <v>1</v>
      </c>
      <c r="O37" s="3"/>
      <c r="P37" s="3"/>
      <c r="Q37" s="3">
        <v>1</v>
      </c>
      <c r="R37" s="3"/>
      <c r="S37" s="3">
        <v>2</v>
      </c>
      <c r="T37" s="3"/>
      <c r="U37" s="3"/>
      <c r="V37" s="3"/>
      <c r="W37" s="3">
        <v>1</v>
      </c>
      <c r="X37" s="3"/>
    </row>
    <row r="38" spans="1:24" ht="12.75" customHeight="1" x14ac:dyDescent="0.25">
      <c r="A38" s="69" t="s">
        <v>56</v>
      </c>
      <c r="B38" s="70" t="s">
        <v>87</v>
      </c>
      <c r="C38" s="70"/>
      <c r="D38" s="70">
        <f t="shared" si="2"/>
        <v>606</v>
      </c>
      <c r="E38" s="3"/>
      <c r="F38" s="3">
        <v>27</v>
      </c>
      <c r="G38" s="3">
        <v>59</v>
      </c>
      <c r="H38" s="3">
        <v>33</v>
      </c>
      <c r="I38" s="3">
        <v>33</v>
      </c>
      <c r="J38" s="3">
        <v>30</v>
      </c>
      <c r="K38" s="3">
        <v>33</v>
      </c>
      <c r="L38" s="3">
        <v>48</v>
      </c>
      <c r="M38" s="3">
        <v>174</v>
      </c>
      <c r="N38" s="3">
        <v>110</v>
      </c>
      <c r="O38" s="3"/>
      <c r="P38" s="3"/>
      <c r="Q38" s="3">
        <v>14</v>
      </c>
      <c r="R38" s="3"/>
      <c r="S38" s="3">
        <v>7</v>
      </c>
      <c r="T38" s="3"/>
      <c r="U38" s="3"/>
      <c r="V38" s="3">
        <v>20</v>
      </c>
      <c r="W38" s="3">
        <v>18</v>
      </c>
      <c r="X38" s="3"/>
    </row>
    <row r="39" spans="1:24" ht="12.75" customHeight="1" x14ac:dyDescent="0.25">
      <c r="A39" s="12" t="s">
        <v>56</v>
      </c>
      <c r="B39" s="3" t="s">
        <v>88</v>
      </c>
      <c r="C39" s="3"/>
      <c r="D39" s="3">
        <f t="shared" si="2"/>
        <v>176</v>
      </c>
      <c r="E39" s="3"/>
      <c r="F39" s="3"/>
      <c r="G39" s="3"/>
      <c r="H39" s="3">
        <v>3</v>
      </c>
      <c r="I39" s="3">
        <v>2</v>
      </c>
      <c r="J39" s="3"/>
      <c r="K39" s="3"/>
      <c r="L39" s="3"/>
      <c r="M39" s="3">
        <v>2</v>
      </c>
      <c r="N39" s="3">
        <v>127</v>
      </c>
      <c r="O39" s="3"/>
      <c r="P39" s="3">
        <v>28</v>
      </c>
      <c r="Q39" s="3">
        <v>14</v>
      </c>
      <c r="R39" s="3"/>
      <c r="S39" s="3"/>
      <c r="T39" s="3"/>
      <c r="U39" s="3"/>
      <c r="V39" s="3"/>
      <c r="W39" s="3"/>
      <c r="X39" s="3"/>
    </row>
    <row r="40" spans="1:24" ht="12.75" customHeight="1" x14ac:dyDescent="0.25">
      <c r="A40" s="12" t="s">
        <v>56</v>
      </c>
      <c r="B40" s="3" t="s">
        <v>89</v>
      </c>
      <c r="C40" s="3"/>
      <c r="D40" s="3">
        <f t="shared" si="2"/>
        <v>244</v>
      </c>
      <c r="E40" s="3"/>
      <c r="F40" s="3"/>
      <c r="G40" s="3"/>
      <c r="H40" s="3">
        <v>3</v>
      </c>
      <c r="I40" s="3">
        <v>1</v>
      </c>
      <c r="J40" s="3"/>
      <c r="K40" s="3"/>
      <c r="L40" s="3">
        <v>50</v>
      </c>
      <c r="M40" s="3">
        <v>183</v>
      </c>
      <c r="N40" s="3"/>
      <c r="O40" s="3"/>
      <c r="P40" s="3"/>
      <c r="Q40" s="3"/>
      <c r="R40" s="3"/>
      <c r="S40" s="3">
        <v>7</v>
      </c>
      <c r="T40" s="3"/>
      <c r="U40" s="3"/>
      <c r="V40" s="3"/>
      <c r="W40" s="3"/>
      <c r="X40" s="3"/>
    </row>
    <row r="41" spans="1:24" ht="12.75" customHeight="1" x14ac:dyDescent="0.25">
      <c r="A41" s="12" t="s">
        <v>56</v>
      </c>
      <c r="B41" s="3" t="s">
        <v>90</v>
      </c>
      <c r="C41" s="3"/>
      <c r="D41" s="3">
        <f t="shared" si="2"/>
        <v>235</v>
      </c>
      <c r="E41" s="3"/>
      <c r="F41" s="3">
        <v>30</v>
      </c>
      <c r="G41" s="3">
        <v>58</v>
      </c>
      <c r="H41" s="3">
        <v>33</v>
      </c>
      <c r="I41" s="3">
        <v>18</v>
      </c>
      <c r="J41" s="3">
        <v>17</v>
      </c>
      <c r="K41" s="3">
        <v>22</v>
      </c>
      <c r="L41" s="3"/>
      <c r="M41" s="3">
        <v>3</v>
      </c>
      <c r="N41" s="3">
        <v>2</v>
      </c>
      <c r="O41" s="3"/>
      <c r="P41" s="3"/>
      <c r="Q41" s="3">
        <v>2</v>
      </c>
      <c r="R41" s="3"/>
      <c r="S41" s="3"/>
      <c r="T41" s="3"/>
      <c r="U41" s="3"/>
      <c r="V41" s="3">
        <v>27</v>
      </c>
      <c r="W41" s="3">
        <v>23</v>
      </c>
      <c r="X41" s="3"/>
    </row>
    <row r="43" spans="1:24" ht="12.75" customHeight="1" x14ac:dyDescent="0.25">
      <c r="A43" s="179"/>
      <c r="B43" s="179"/>
      <c r="C43" s="67"/>
    </row>
  </sheetData>
  <mergeCells count="2">
    <mergeCell ref="A43:B43"/>
    <mergeCell ref="A1:I1"/>
  </mergeCells>
  <pageMargins left="0.74803149606299213" right="0.74803149606299213" top="0.98425196850393704" bottom="0.98425196850393704" header="0.51181102362204722" footer="0.51181102362204722"/>
  <pageSetup orientation="landscape" horizontalDpi="300" verticalDpi="300" r:id="rId1"/>
  <headerFooter alignWithMargins="0">
    <oddHeader>&amp;LUFFICIO AFFARI ISTITUZIONALI
ELEZIONI STUDENTI maggio 2025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69434-28BA-4977-A500-321F81A179BF}">
  <sheetPr>
    <tabColor rgb="FFFF0000"/>
    <pageSetUpPr fitToPage="1"/>
  </sheetPr>
  <dimension ref="A1:W28"/>
  <sheetViews>
    <sheetView zoomScaleNormal="100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B23" sqref="B23"/>
    </sheetView>
  </sheetViews>
  <sheetFormatPr defaultRowHeight="13.2" x14ac:dyDescent="0.25"/>
  <cols>
    <col min="1" max="1" width="54.5546875" style="1" bestFit="1" customWidth="1"/>
    <col min="2" max="2" width="32.88671875" customWidth="1"/>
    <col min="3" max="3" width="15.77734375" customWidth="1"/>
    <col min="4" max="4" width="19.77734375" bestFit="1" customWidth="1"/>
    <col min="5" max="5" width="13.77734375" bestFit="1" customWidth="1"/>
    <col min="6" max="7" width="29.77734375" bestFit="1" customWidth="1"/>
    <col min="8" max="10" width="24.21875" bestFit="1" customWidth="1"/>
    <col min="11" max="12" width="17.77734375" bestFit="1" customWidth="1"/>
    <col min="13" max="13" width="35.77734375" bestFit="1" customWidth="1"/>
    <col min="14" max="14" width="23.21875" bestFit="1" customWidth="1"/>
    <col min="15" max="15" width="26.21875" bestFit="1" customWidth="1"/>
    <col min="16" max="16" width="11.6640625" customWidth="1"/>
    <col min="17" max="17" width="27.109375" customWidth="1"/>
    <col min="18" max="18" width="11.21875" bestFit="1" customWidth="1"/>
    <col min="19" max="19" width="28.5546875" bestFit="1" customWidth="1"/>
    <col min="20" max="20" width="24.5546875" bestFit="1" customWidth="1"/>
    <col min="21" max="21" width="26.77734375" bestFit="1" customWidth="1"/>
    <col min="22" max="22" width="27" bestFit="1" customWidth="1"/>
    <col min="23" max="23" width="24" bestFit="1" customWidth="1"/>
  </cols>
  <sheetData>
    <row r="1" spans="1:23" s="26" customFormat="1" ht="35.25" customHeight="1" x14ac:dyDescent="0.4">
      <c r="A1" s="181" t="s">
        <v>9</v>
      </c>
      <c r="B1" s="182"/>
      <c r="C1" s="182"/>
      <c r="D1" s="182"/>
      <c r="E1" s="182"/>
      <c r="F1" s="182"/>
      <c r="G1" s="183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pans="1:23" s="10" customFormat="1" ht="15.6" x14ac:dyDescent="0.3">
      <c r="A2" s="11" t="s">
        <v>0</v>
      </c>
      <c r="B2" s="11" t="s">
        <v>630</v>
      </c>
      <c r="C2" s="11" t="s">
        <v>1</v>
      </c>
      <c r="D2" s="11" t="s">
        <v>2</v>
      </c>
      <c r="E2" s="11" t="s">
        <v>3</v>
      </c>
      <c r="F2" s="11" t="s">
        <v>299</v>
      </c>
      <c r="G2" s="11" t="s">
        <v>300</v>
      </c>
      <c r="H2" s="11" t="s">
        <v>301</v>
      </c>
      <c r="I2" s="11" t="s">
        <v>302</v>
      </c>
      <c r="J2" s="11" t="s">
        <v>303</v>
      </c>
      <c r="K2" s="11" t="s">
        <v>304</v>
      </c>
      <c r="L2" s="11" t="s">
        <v>305</v>
      </c>
      <c r="M2" s="11" t="s">
        <v>306</v>
      </c>
      <c r="N2" s="11" t="s">
        <v>307</v>
      </c>
      <c r="O2" s="11" t="s">
        <v>308</v>
      </c>
      <c r="P2" s="11" t="s">
        <v>49</v>
      </c>
      <c r="Q2" s="11" t="s">
        <v>4</v>
      </c>
      <c r="R2" s="11" t="s">
        <v>309</v>
      </c>
      <c r="S2" s="11" t="s">
        <v>310</v>
      </c>
      <c r="T2" s="11" t="s">
        <v>311</v>
      </c>
      <c r="U2" s="11" t="s">
        <v>312</v>
      </c>
      <c r="V2" s="11" t="s">
        <v>313</v>
      </c>
      <c r="W2" s="11" t="s">
        <v>314</v>
      </c>
    </row>
    <row r="3" spans="1:23" x14ac:dyDescent="0.25">
      <c r="A3" s="6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3" x14ac:dyDescent="0.25">
      <c r="A4" s="6" t="s">
        <v>50</v>
      </c>
      <c r="B4" s="4">
        <f>C4/2667</f>
        <v>3.0371203599550055E-2</v>
      </c>
      <c r="C4" s="4">
        <f>SUM(D4:W4)</f>
        <v>81</v>
      </c>
      <c r="D4" s="4">
        <v>4</v>
      </c>
      <c r="E4" s="4">
        <v>4</v>
      </c>
      <c r="F4" s="4">
        <v>2</v>
      </c>
      <c r="G4" s="4">
        <v>2</v>
      </c>
      <c r="H4" s="4">
        <v>3</v>
      </c>
      <c r="I4" s="4">
        <v>1</v>
      </c>
      <c r="J4" s="4">
        <v>1</v>
      </c>
      <c r="K4" s="4">
        <v>2</v>
      </c>
      <c r="L4" s="4">
        <v>4</v>
      </c>
      <c r="M4" s="4">
        <v>4</v>
      </c>
      <c r="N4" s="4">
        <v>10</v>
      </c>
      <c r="O4" s="4">
        <v>1</v>
      </c>
      <c r="P4" s="4">
        <v>17</v>
      </c>
      <c r="Q4" s="4">
        <v>3</v>
      </c>
      <c r="R4" s="4">
        <v>6</v>
      </c>
      <c r="S4" s="4">
        <v>2</v>
      </c>
      <c r="T4" s="4">
        <v>7</v>
      </c>
      <c r="U4" s="4">
        <v>4</v>
      </c>
      <c r="V4" s="4">
        <v>3</v>
      </c>
      <c r="W4" s="4">
        <v>1</v>
      </c>
    </row>
    <row r="5" spans="1:23" x14ac:dyDescent="0.25">
      <c r="A5" s="6" t="s">
        <v>52</v>
      </c>
      <c r="B5" s="4">
        <f t="shared" ref="B5:B8" si="0">C5/2667</f>
        <v>6.6366704161979748E-2</v>
      </c>
      <c r="C5" s="4">
        <f t="shared" ref="C5:C8" si="1">SUM(D5:W5)</f>
        <v>177</v>
      </c>
      <c r="D5" s="4">
        <v>21</v>
      </c>
      <c r="E5" s="4">
        <v>3</v>
      </c>
      <c r="F5" s="4"/>
      <c r="G5" s="4"/>
      <c r="H5" s="4">
        <v>3</v>
      </c>
      <c r="I5" s="4">
        <v>4</v>
      </c>
      <c r="J5" s="4"/>
      <c r="K5" s="4">
        <v>3</v>
      </c>
      <c r="L5" s="4">
        <v>1</v>
      </c>
      <c r="M5" s="4">
        <v>15</v>
      </c>
      <c r="N5" s="4">
        <v>41</v>
      </c>
      <c r="O5" s="4">
        <v>24</v>
      </c>
      <c r="P5" s="4">
        <v>19</v>
      </c>
      <c r="Q5" s="4">
        <v>10</v>
      </c>
      <c r="R5" s="4">
        <v>2</v>
      </c>
      <c r="S5" s="4">
        <v>4</v>
      </c>
      <c r="T5" s="4">
        <v>6</v>
      </c>
      <c r="U5" s="4">
        <v>10</v>
      </c>
      <c r="V5" s="4">
        <v>11</v>
      </c>
      <c r="W5" s="4"/>
    </row>
    <row r="6" spans="1:23" x14ac:dyDescent="0.25">
      <c r="A6" s="6" t="s">
        <v>54</v>
      </c>
      <c r="B6" s="4">
        <f t="shared" si="0"/>
        <v>0.95575553055868012</v>
      </c>
      <c r="C6" s="4">
        <f t="shared" si="1"/>
        <v>2549</v>
      </c>
      <c r="D6" s="4">
        <v>176</v>
      </c>
      <c r="E6" s="4">
        <v>232</v>
      </c>
      <c r="F6" s="4">
        <v>178</v>
      </c>
      <c r="G6" s="4">
        <v>169</v>
      </c>
      <c r="H6" s="4">
        <v>161</v>
      </c>
      <c r="I6" s="4">
        <v>190</v>
      </c>
      <c r="J6" s="4">
        <v>153</v>
      </c>
      <c r="K6" s="4">
        <v>247</v>
      </c>
      <c r="L6" s="4">
        <v>114</v>
      </c>
      <c r="M6" s="4">
        <v>37</v>
      </c>
      <c r="N6" s="4">
        <v>17</v>
      </c>
      <c r="O6" s="4">
        <v>21</v>
      </c>
      <c r="P6" s="4">
        <v>76</v>
      </c>
      <c r="Q6" s="4">
        <v>85</v>
      </c>
      <c r="R6" s="4">
        <v>242</v>
      </c>
      <c r="S6" s="4">
        <v>99</v>
      </c>
      <c r="T6" s="4">
        <v>92</v>
      </c>
      <c r="U6" s="4">
        <v>114</v>
      </c>
      <c r="V6" s="4">
        <v>117</v>
      </c>
      <c r="W6" s="4">
        <v>29</v>
      </c>
    </row>
    <row r="7" spans="1:23" x14ac:dyDescent="0.25">
      <c r="A7" s="6" t="s">
        <v>57</v>
      </c>
      <c r="B7" s="4">
        <f t="shared" si="0"/>
        <v>0.45856767904011997</v>
      </c>
      <c r="C7" s="4">
        <f t="shared" si="1"/>
        <v>1223</v>
      </c>
      <c r="D7" s="4">
        <v>10</v>
      </c>
      <c r="E7" s="4">
        <v>59</v>
      </c>
      <c r="F7" s="4">
        <v>85</v>
      </c>
      <c r="G7" s="4">
        <v>95</v>
      </c>
      <c r="H7" s="4">
        <v>107</v>
      </c>
      <c r="I7" s="4">
        <v>95</v>
      </c>
      <c r="J7" s="4">
        <v>75</v>
      </c>
      <c r="K7" s="4">
        <v>65</v>
      </c>
      <c r="L7" s="4">
        <v>229</v>
      </c>
      <c r="M7" s="4">
        <v>144</v>
      </c>
      <c r="N7" s="4">
        <v>1</v>
      </c>
      <c r="O7" s="4">
        <v>40</v>
      </c>
      <c r="P7" s="4">
        <v>37</v>
      </c>
      <c r="Q7" s="4">
        <v>3</v>
      </c>
      <c r="R7" s="4">
        <v>13</v>
      </c>
      <c r="S7" s="4"/>
      <c r="T7" s="4">
        <v>3</v>
      </c>
      <c r="U7" s="4">
        <v>80</v>
      </c>
      <c r="V7" s="4">
        <v>82</v>
      </c>
      <c r="W7" s="4"/>
    </row>
    <row r="8" spans="1:23" x14ac:dyDescent="0.25">
      <c r="A8" s="6" t="s">
        <v>58</v>
      </c>
      <c r="B8" s="4">
        <f t="shared" si="0"/>
        <v>0.49193850768653918</v>
      </c>
      <c r="C8" s="4">
        <f t="shared" si="1"/>
        <v>1312</v>
      </c>
      <c r="D8" s="4">
        <v>14</v>
      </c>
      <c r="E8" s="4">
        <v>38</v>
      </c>
      <c r="F8" s="4">
        <v>31</v>
      </c>
      <c r="G8" s="4">
        <v>19</v>
      </c>
      <c r="H8" s="4">
        <v>36</v>
      </c>
      <c r="I8" s="4">
        <v>33</v>
      </c>
      <c r="J8" s="4">
        <v>34</v>
      </c>
      <c r="K8" s="4">
        <v>85</v>
      </c>
      <c r="L8" s="4">
        <v>29</v>
      </c>
      <c r="M8" s="4">
        <v>103</v>
      </c>
      <c r="N8" s="4">
        <v>202</v>
      </c>
      <c r="O8" s="4">
        <v>115</v>
      </c>
      <c r="P8" s="4">
        <v>144</v>
      </c>
      <c r="Q8" s="4">
        <v>3</v>
      </c>
      <c r="R8" s="4">
        <v>61</v>
      </c>
      <c r="S8" s="4">
        <v>124</v>
      </c>
      <c r="T8" s="4">
        <v>136</v>
      </c>
      <c r="U8" s="4">
        <v>44</v>
      </c>
      <c r="V8" s="4">
        <v>46</v>
      </c>
      <c r="W8" s="4">
        <v>15</v>
      </c>
    </row>
    <row r="9" spans="1:23" x14ac:dyDescent="0.25">
      <c r="A9" s="6"/>
      <c r="B9" s="3"/>
      <c r="C9" s="60">
        <f>SUM(C1:C8)</f>
        <v>5342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x14ac:dyDescent="0.25">
      <c r="A10" s="6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s="10" customFormat="1" ht="15.6" x14ac:dyDescent="0.3">
      <c r="A11" s="7" t="s">
        <v>0</v>
      </c>
      <c r="B11" s="8" t="s">
        <v>6</v>
      </c>
      <c r="C11" s="8" t="s">
        <v>1</v>
      </c>
      <c r="D11" s="8" t="s">
        <v>2</v>
      </c>
      <c r="E11" s="8" t="s">
        <v>3</v>
      </c>
      <c r="F11" s="8" t="s">
        <v>299</v>
      </c>
      <c r="G11" s="8" t="s">
        <v>300</v>
      </c>
      <c r="H11" s="8" t="s">
        <v>301</v>
      </c>
      <c r="I11" s="8" t="s">
        <v>302</v>
      </c>
      <c r="J11" s="8" t="s">
        <v>303</v>
      </c>
      <c r="K11" s="8" t="s">
        <v>304</v>
      </c>
      <c r="L11" s="8" t="s">
        <v>305</v>
      </c>
      <c r="M11" s="8" t="s">
        <v>306</v>
      </c>
      <c r="N11" s="8" t="s">
        <v>307</v>
      </c>
      <c r="O11" s="8" t="s">
        <v>308</v>
      </c>
      <c r="P11" s="8" t="s">
        <v>49</v>
      </c>
      <c r="Q11" s="8" t="s">
        <v>4</v>
      </c>
      <c r="R11" s="8" t="s">
        <v>309</v>
      </c>
      <c r="S11" s="8" t="s">
        <v>310</v>
      </c>
      <c r="T11" s="8" t="s">
        <v>311</v>
      </c>
      <c r="U11" s="8" t="s">
        <v>312</v>
      </c>
      <c r="V11" s="8" t="s">
        <v>313</v>
      </c>
      <c r="W11" s="8" t="s">
        <v>314</v>
      </c>
    </row>
    <row r="12" spans="1:23" x14ac:dyDescent="0.25">
      <c r="A12" s="6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x14ac:dyDescent="0.25">
      <c r="A13" s="6" t="s">
        <v>50</v>
      </c>
      <c r="B13" s="5" t="s">
        <v>64</v>
      </c>
      <c r="C13" s="5">
        <f>SUM(D13:W13)</f>
        <v>5</v>
      </c>
      <c r="D13" s="5"/>
      <c r="E13" s="5"/>
      <c r="F13" s="5"/>
      <c r="G13" s="5">
        <v>1</v>
      </c>
      <c r="H13" s="5"/>
      <c r="I13" s="5"/>
      <c r="J13" s="5"/>
      <c r="K13" s="5"/>
      <c r="L13" s="5"/>
      <c r="M13" s="5">
        <v>1</v>
      </c>
      <c r="N13" s="5"/>
      <c r="O13" s="5"/>
      <c r="P13" s="5"/>
      <c r="Q13" s="5"/>
      <c r="R13" s="5"/>
      <c r="S13" s="5">
        <v>1</v>
      </c>
      <c r="T13" s="5"/>
      <c r="U13" s="5">
        <v>1</v>
      </c>
      <c r="V13" s="5"/>
      <c r="W13" s="5">
        <v>1</v>
      </c>
    </row>
    <row r="14" spans="1:23" x14ac:dyDescent="0.25">
      <c r="A14" s="6" t="s">
        <v>50</v>
      </c>
      <c r="B14" s="5" t="s">
        <v>65</v>
      </c>
      <c r="C14" s="5">
        <f t="shared" ref="C14:C24" si="2">SUM(D14:W14)</f>
        <v>6</v>
      </c>
      <c r="D14" s="5"/>
      <c r="E14" s="5"/>
      <c r="F14" s="5"/>
      <c r="G14" s="5">
        <v>1</v>
      </c>
      <c r="H14" s="5"/>
      <c r="I14" s="5"/>
      <c r="J14" s="5"/>
      <c r="K14" s="5"/>
      <c r="L14" s="5"/>
      <c r="M14" s="5">
        <v>1</v>
      </c>
      <c r="N14" s="5">
        <v>1</v>
      </c>
      <c r="O14" s="5">
        <v>1</v>
      </c>
      <c r="P14" s="5">
        <v>2</v>
      </c>
      <c r="Q14" s="5"/>
      <c r="R14" s="5"/>
      <c r="S14" s="5"/>
      <c r="T14" s="5"/>
      <c r="U14" s="5"/>
      <c r="V14" s="5"/>
      <c r="W14" s="5"/>
    </row>
    <row r="15" spans="1:23" x14ac:dyDescent="0.25">
      <c r="A15" s="6" t="s">
        <v>52</v>
      </c>
      <c r="B15" s="5" t="s">
        <v>70</v>
      </c>
      <c r="C15" s="5">
        <f t="shared" si="2"/>
        <v>33</v>
      </c>
      <c r="D15" s="5"/>
      <c r="E15" s="5">
        <v>1</v>
      </c>
      <c r="F15" s="5"/>
      <c r="G15" s="5"/>
      <c r="H15" s="5">
        <v>1</v>
      </c>
      <c r="I15" s="5"/>
      <c r="J15" s="5"/>
      <c r="K15" s="5">
        <v>1</v>
      </c>
      <c r="L15" s="5"/>
      <c r="M15" s="5">
        <v>2</v>
      </c>
      <c r="N15" s="5">
        <v>17</v>
      </c>
      <c r="O15" s="5">
        <v>1</v>
      </c>
      <c r="P15" s="5">
        <v>6</v>
      </c>
      <c r="Q15" s="5">
        <v>1</v>
      </c>
      <c r="R15" s="5"/>
      <c r="S15" s="5">
        <v>1</v>
      </c>
      <c r="T15" s="5"/>
      <c r="U15" s="5"/>
      <c r="V15" s="5">
        <v>2</v>
      </c>
      <c r="W15" s="5"/>
    </row>
    <row r="16" spans="1:23" x14ac:dyDescent="0.25">
      <c r="A16" s="6" t="s">
        <v>52</v>
      </c>
      <c r="B16" s="5" t="s">
        <v>71</v>
      </c>
      <c r="C16" s="5">
        <f t="shared" si="2"/>
        <v>11</v>
      </c>
      <c r="D16" s="5">
        <v>1</v>
      </c>
      <c r="E16" s="5"/>
      <c r="F16" s="5"/>
      <c r="G16" s="5"/>
      <c r="H16" s="5"/>
      <c r="I16" s="5">
        <v>1</v>
      </c>
      <c r="J16" s="5"/>
      <c r="K16" s="5"/>
      <c r="L16" s="5"/>
      <c r="M16" s="5">
        <v>2</v>
      </c>
      <c r="N16" s="5"/>
      <c r="O16" s="5">
        <v>5</v>
      </c>
      <c r="P16" s="5">
        <v>1</v>
      </c>
      <c r="Q16" s="5"/>
      <c r="R16" s="5"/>
      <c r="S16" s="5"/>
      <c r="T16" s="5"/>
      <c r="U16" s="5"/>
      <c r="V16" s="5">
        <v>1</v>
      </c>
      <c r="W16" s="5"/>
    </row>
    <row r="17" spans="1:23" x14ac:dyDescent="0.25">
      <c r="A17" s="6" t="s">
        <v>52</v>
      </c>
      <c r="B17" s="5" t="s">
        <v>72</v>
      </c>
      <c r="C17" s="5">
        <f t="shared" si="2"/>
        <v>7</v>
      </c>
      <c r="D17" s="5">
        <v>1</v>
      </c>
      <c r="E17" s="5"/>
      <c r="F17" s="5"/>
      <c r="G17" s="5"/>
      <c r="H17" s="5"/>
      <c r="I17" s="5"/>
      <c r="J17" s="5"/>
      <c r="K17" s="5"/>
      <c r="L17" s="5"/>
      <c r="M17" s="5"/>
      <c r="N17" s="5">
        <v>1</v>
      </c>
      <c r="O17" s="5">
        <v>1</v>
      </c>
      <c r="P17" s="5">
        <v>1</v>
      </c>
      <c r="Q17" s="5"/>
      <c r="R17" s="5"/>
      <c r="S17" s="5"/>
      <c r="T17" s="5"/>
      <c r="U17" s="5">
        <v>2</v>
      </c>
      <c r="V17" s="5">
        <v>1</v>
      </c>
      <c r="W17" s="5"/>
    </row>
    <row r="18" spans="1:23" x14ac:dyDescent="0.25">
      <c r="A18" s="69" t="s">
        <v>54</v>
      </c>
      <c r="B18" s="72" t="s">
        <v>91</v>
      </c>
      <c r="C18" s="72">
        <f t="shared" si="2"/>
        <v>1276</v>
      </c>
      <c r="D18" s="5">
        <v>59</v>
      </c>
      <c r="E18" s="5">
        <v>172</v>
      </c>
      <c r="F18" s="5">
        <v>129</v>
      </c>
      <c r="G18" s="5">
        <v>130</v>
      </c>
      <c r="H18" s="5">
        <v>1</v>
      </c>
      <c r="I18" s="5">
        <v>2</v>
      </c>
      <c r="J18" s="5">
        <v>3</v>
      </c>
      <c r="K18" s="5">
        <v>189</v>
      </c>
      <c r="L18" s="5">
        <v>70</v>
      </c>
      <c r="M18" s="5">
        <v>1</v>
      </c>
      <c r="N18" s="5"/>
      <c r="O18" s="5">
        <v>1</v>
      </c>
      <c r="P18" s="5">
        <v>2</v>
      </c>
      <c r="Q18" s="5">
        <v>26</v>
      </c>
      <c r="R18" s="5">
        <v>196</v>
      </c>
      <c r="S18" s="5">
        <v>82</v>
      </c>
      <c r="T18" s="5">
        <v>65</v>
      </c>
      <c r="U18" s="5">
        <v>64</v>
      </c>
      <c r="V18" s="5">
        <v>67</v>
      </c>
      <c r="W18" s="5">
        <v>17</v>
      </c>
    </row>
    <row r="19" spans="1:23" x14ac:dyDescent="0.25">
      <c r="A19" s="6" t="s">
        <v>54</v>
      </c>
      <c r="B19" s="5" t="s">
        <v>92</v>
      </c>
      <c r="C19" s="5">
        <f t="shared" si="2"/>
        <v>496</v>
      </c>
      <c r="D19" s="5">
        <v>2</v>
      </c>
      <c r="E19" s="5">
        <v>1</v>
      </c>
      <c r="F19" s="5"/>
      <c r="G19" s="5">
        <v>2</v>
      </c>
      <c r="H19" s="5">
        <v>127</v>
      </c>
      <c r="I19" s="5">
        <v>167</v>
      </c>
      <c r="J19" s="5">
        <v>128</v>
      </c>
      <c r="K19" s="5">
        <v>1</v>
      </c>
      <c r="L19" s="5">
        <v>2</v>
      </c>
      <c r="M19" s="5">
        <v>18</v>
      </c>
      <c r="N19" s="5">
        <v>8</v>
      </c>
      <c r="O19" s="5">
        <v>10</v>
      </c>
      <c r="P19" s="5">
        <v>22</v>
      </c>
      <c r="Q19" s="5"/>
      <c r="R19" s="5"/>
      <c r="S19" s="5"/>
      <c r="T19" s="5"/>
      <c r="U19" s="5">
        <v>1</v>
      </c>
      <c r="V19" s="5"/>
      <c r="W19" s="5">
        <v>7</v>
      </c>
    </row>
    <row r="20" spans="1:23" x14ac:dyDescent="0.25">
      <c r="A20" s="6" t="s">
        <v>54</v>
      </c>
      <c r="B20" s="5" t="s">
        <v>93</v>
      </c>
      <c r="C20" s="5">
        <f t="shared" si="2"/>
        <v>2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>
        <v>2</v>
      </c>
      <c r="R20" s="5"/>
      <c r="S20" s="5"/>
      <c r="T20" s="5"/>
      <c r="U20" s="5"/>
      <c r="V20" s="5"/>
      <c r="W20" s="5"/>
    </row>
    <row r="21" spans="1:23" x14ac:dyDescent="0.25">
      <c r="A21" s="6" t="s">
        <v>57</v>
      </c>
      <c r="B21" s="5" t="s">
        <v>94</v>
      </c>
      <c r="C21" s="5">
        <f t="shared" si="2"/>
        <v>838</v>
      </c>
      <c r="D21" s="5">
        <v>1</v>
      </c>
      <c r="E21" s="5">
        <v>47</v>
      </c>
      <c r="F21" s="5">
        <v>75</v>
      </c>
      <c r="G21" s="5">
        <v>86</v>
      </c>
      <c r="H21" s="5">
        <v>88</v>
      </c>
      <c r="I21" s="5">
        <v>86</v>
      </c>
      <c r="J21" s="5">
        <v>69</v>
      </c>
      <c r="K21" s="5">
        <v>50</v>
      </c>
      <c r="L21" s="5">
        <v>188</v>
      </c>
      <c r="M21" s="5">
        <v>5</v>
      </c>
      <c r="N21" s="5"/>
      <c r="O21" s="5">
        <v>6</v>
      </c>
      <c r="P21" s="5">
        <v>9</v>
      </c>
      <c r="Q21" s="5"/>
      <c r="R21" s="5">
        <v>8</v>
      </c>
      <c r="S21" s="5"/>
      <c r="T21" s="5"/>
      <c r="U21" s="5">
        <v>67</v>
      </c>
      <c r="V21" s="5">
        <v>53</v>
      </c>
      <c r="W21" s="5"/>
    </row>
    <row r="22" spans="1:23" x14ac:dyDescent="0.25">
      <c r="A22" s="6" t="s">
        <v>57</v>
      </c>
      <c r="B22" s="5" t="s">
        <v>95</v>
      </c>
      <c r="C22" s="5">
        <f t="shared" si="2"/>
        <v>183</v>
      </c>
      <c r="D22" s="5">
        <v>1</v>
      </c>
      <c r="E22" s="5"/>
      <c r="F22" s="5"/>
      <c r="G22" s="5">
        <v>2</v>
      </c>
      <c r="H22" s="5"/>
      <c r="I22" s="5"/>
      <c r="J22" s="5">
        <v>2</v>
      </c>
      <c r="K22" s="5">
        <v>1</v>
      </c>
      <c r="L22" s="5">
        <v>2</v>
      </c>
      <c r="M22" s="5">
        <v>125</v>
      </c>
      <c r="N22" s="5"/>
      <c r="O22" s="5">
        <v>29</v>
      </c>
      <c r="P22" s="5">
        <v>17</v>
      </c>
      <c r="Q22" s="5"/>
      <c r="R22" s="5"/>
      <c r="S22" s="5"/>
      <c r="T22" s="5">
        <v>1</v>
      </c>
      <c r="U22" s="5">
        <v>1</v>
      </c>
      <c r="V22" s="5">
        <v>2</v>
      </c>
      <c r="W22" s="5"/>
    </row>
    <row r="23" spans="1:23" x14ac:dyDescent="0.25">
      <c r="A23" s="69" t="s">
        <v>58</v>
      </c>
      <c r="B23" s="72" t="s">
        <v>96</v>
      </c>
      <c r="C23" s="72">
        <f t="shared" si="2"/>
        <v>832</v>
      </c>
      <c r="D23" s="5">
        <v>2</v>
      </c>
      <c r="E23" s="5">
        <v>34</v>
      </c>
      <c r="F23" s="5">
        <v>25</v>
      </c>
      <c r="G23" s="5">
        <v>16</v>
      </c>
      <c r="H23" s="5">
        <v>36</v>
      </c>
      <c r="I23" s="5"/>
      <c r="J23" s="5">
        <v>24</v>
      </c>
      <c r="K23" s="5">
        <v>54</v>
      </c>
      <c r="L23" s="5">
        <v>18</v>
      </c>
      <c r="M23" s="5">
        <v>93</v>
      </c>
      <c r="N23" s="5">
        <v>181</v>
      </c>
      <c r="O23" s="5">
        <v>94</v>
      </c>
      <c r="P23" s="5">
        <v>101</v>
      </c>
      <c r="Q23" s="5">
        <v>1</v>
      </c>
      <c r="R23" s="5">
        <v>43</v>
      </c>
      <c r="S23" s="5">
        <v>25</v>
      </c>
      <c r="T23" s="5">
        <v>28</v>
      </c>
      <c r="U23" s="5">
        <v>29</v>
      </c>
      <c r="V23" s="5">
        <v>23</v>
      </c>
      <c r="W23" s="5">
        <v>5</v>
      </c>
    </row>
    <row r="24" spans="1:23" x14ac:dyDescent="0.25">
      <c r="A24" s="6" t="s">
        <v>58</v>
      </c>
      <c r="B24" s="5" t="s">
        <v>97</v>
      </c>
      <c r="C24" s="5">
        <f t="shared" si="2"/>
        <v>182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>
        <v>1</v>
      </c>
      <c r="Q24" s="5"/>
      <c r="R24" s="5">
        <v>1</v>
      </c>
      <c r="S24" s="5">
        <v>89</v>
      </c>
      <c r="T24" s="5">
        <v>91</v>
      </c>
      <c r="U24" s="5"/>
      <c r="V24" s="5"/>
      <c r="W24" s="5"/>
    </row>
    <row r="28" spans="1:23" x14ac:dyDescent="0.25">
      <c r="A28" s="179"/>
      <c r="B28" s="179"/>
    </row>
  </sheetData>
  <mergeCells count="2">
    <mergeCell ref="A28:B28"/>
    <mergeCell ref="A1:G1"/>
  </mergeCells>
  <pageMargins left="0.7" right="0.7" top="0.75" bottom="0.75" header="0.3" footer="0.3"/>
  <pageSetup paperSize="9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E3258-CF74-44DE-8043-70D9F578836F}">
  <sheetPr>
    <tabColor theme="7" tint="0.59999389629810485"/>
    <pageSetUpPr fitToPage="1"/>
  </sheetPr>
  <dimension ref="A1:W23"/>
  <sheetViews>
    <sheetView zoomScale="90" zoomScaleNormal="90" workbookViewId="0">
      <selection activeCell="B20" sqref="B20"/>
    </sheetView>
  </sheetViews>
  <sheetFormatPr defaultRowHeight="13.2" x14ac:dyDescent="0.25"/>
  <cols>
    <col min="1" max="1" width="37.5546875" bestFit="1" customWidth="1"/>
    <col min="2" max="2" width="37.5546875" customWidth="1"/>
    <col min="3" max="3" width="11.77734375" bestFit="1" customWidth="1"/>
    <col min="4" max="4" width="19.77734375" bestFit="1" customWidth="1"/>
    <col min="5" max="5" width="13.77734375" bestFit="1" customWidth="1"/>
    <col min="6" max="7" width="29.77734375" bestFit="1" customWidth="1"/>
    <col min="8" max="10" width="24.21875" bestFit="1" customWidth="1"/>
    <col min="11" max="12" width="17.77734375" bestFit="1" customWidth="1"/>
    <col min="13" max="13" width="35.77734375" bestFit="1" customWidth="1"/>
    <col min="14" max="14" width="23.21875" bestFit="1" customWidth="1"/>
    <col min="15" max="15" width="26.21875" bestFit="1" customWidth="1"/>
    <col min="16" max="16" width="8" bestFit="1" customWidth="1"/>
    <col min="17" max="17" width="27.21875" bestFit="1" customWidth="1"/>
    <col min="18" max="18" width="11.21875" bestFit="1" customWidth="1"/>
    <col min="19" max="19" width="36.21875" bestFit="1" customWidth="1"/>
    <col min="20" max="20" width="24.5546875" bestFit="1" customWidth="1"/>
    <col min="21" max="21" width="26.77734375" bestFit="1" customWidth="1"/>
    <col min="22" max="22" width="27" bestFit="1" customWidth="1"/>
    <col min="23" max="23" width="24" bestFit="1" customWidth="1"/>
  </cols>
  <sheetData>
    <row r="1" spans="1:23" s="26" customFormat="1" ht="35.25" customHeight="1" x14ac:dyDescent="0.4">
      <c r="A1" s="184" t="s">
        <v>10</v>
      </c>
      <c r="B1" s="185"/>
      <c r="C1" s="185"/>
      <c r="D1" s="185"/>
      <c r="E1" s="185"/>
      <c r="F1" s="185"/>
      <c r="G1" s="186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</row>
    <row r="2" spans="1:23" s="10" customFormat="1" ht="15.6" x14ac:dyDescent="0.3">
      <c r="A2" s="14" t="s">
        <v>0</v>
      </c>
      <c r="B2" s="14" t="s">
        <v>631</v>
      </c>
      <c r="C2" s="14" t="s">
        <v>1</v>
      </c>
      <c r="D2" s="14" t="s">
        <v>2</v>
      </c>
      <c r="E2" s="14" t="s">
        <v>3</v>
      </c>
      <c r="F2" s="14" t="s">
        <v>299</v>
      </c>
      <c r="G2" s="14" t="s">
        <v>300</v>
      </c>
      <c r="H2" s="14" t="s">
        <v>301</v>
      </c>
      <c r="I2" s="14" t="s">
        <v>302</v>
      </c>
      <c r="J2" s="14" t="s">
        <v>303</v>
      </c>
      <c r="K2" s="14" t="s">
        <v>304</v>
      </c>
      <c r="L2" s="14" t="s">
        <v>305</v>
      </c>
      <c r="M2" s="14" t="s">
        <v>306</v>
      </c>
      <c r="N2" s="14" t="s">
        <v>307</v>
      </c>
      <c r="O2" s="14" t="s">
        <v>308</v>
      </c>
      <c r="P2" s="14" t="s">
        <v>49</v>
      </c>
      <c r="Q2" s="14" t="s">
        <v>4</v>
      </c>
      <c r="R2" s="14" t="s">
        <v>309</v>
      </c>
      <c r="S2" s="14" t="s">
        <v>310</v>
      </c>
      <c r="T2" s="14" t="s">
        <v>311</v>
      </c>
      <c r="U2" s="14" t="s">
        <v>312</v>
      </c>
      <c r="V2" s="14" t="s">
        <v>313</v>
      </c>
      <c r="W2" s="14" t="s">
        <v>314</v>
      </c>
    </row>
    <row r="3" spans="1:23" x14ac:dyDescent="0.25">
      <c r="A3" s="9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</row>
    <row r="4" spans="1:23" x14ac:dyDescent="0.25">
      <c r="A4" s="94" t="s">
        <v>50</v>
      </c>
      <c r="B4" s="15">
        <f>C4/2625</f>
        <v>5.6761904761904763E-2</v>
      </c>
      <c r="C4" s="15">
        <f>SUM(D4:W4)</f>
        <v>149</v>
      </c>
      <c r="D4" s="15">
        <v>14</v>
      </c>
      <c r="E4" s="15">
        <v>6</v>
      </c>
      <c r="F4" s="15">
        <v>1</v>
      </c>
      <c r="G4" s="15">
        <v>2</v>
      </c>
      <c r="H4" s="15">
        <v>0</v>
      </c>
      <c r="I4" s="15">
        <v>2</v>
      </c>
      <c r="J4" s="15">
        <v>1</v>
      </c>
      <c r="K4" s="15">
        <v>3</v>
      </c>
      <c r="L4" s="15">
        <v>3</v>
      </c>
      <c r="M4" s="15">
        <v>14</v>
      </c>
      <c r="N4" s="15">
        <v>25</v>
      </c>
      <c r="O4" s="15">
        <v>6</v>
      </c>
      <c r="P4" s="15">
        <v>29</v>
      </c>
      <c r="Q4" s="15">
        <v>7</v>
      </c>
      <c r="R4" s="15">
        <v>7</v>
      </c>
      <c r="S4" s="15">
        <v>6</v>
      </c>
      <c r="T4" s="15">
        <v>5</v>
      </c>
      <c r="U4" s="15">
        <v>7</v>
      </c>
      <c r="V4" s="15">
        <v>10</v>
      </c>
      <c r="W4" s="15">
        <v>1</v>
      </c>
    </row>
    <row r="5" spans="1:23" x14ac:dyDescent="0.25">
      <c r="A5" s="94" t="s">
        <v>54</v>
      </c>
      <c r="B5" s="15">
        <f t="shared" ref="B5:B7" si="0">C5/2625</f>
        <v>0.9676190476190476</v>
      </c>
      <c r="C5" s="15">
        <f t="shared" ref="C5:C7" si="1">SUM(D5:W5)</f>
        <v>2540</v>
      </c>
      <c r="D5" s="15">
        <v>183</v>
      </c>
      <c r="E5" s="15">
        <v>234</v>
      </c>
      <c r="F5" s="15">
        <v>176</v>
      </c>
      <c r="G5" s="15">
        <v>174</v>
      </c>
      <c r="H5" s="15">
        <v>144</v>
      </c>
      <c r="I5" s="15">
        <v>174</v>
      </c>
      <c r="J5" s="15">
        <v>149</v>
      </c>
      <c r="K5" s="15">
        <v>238</v>
      </c>
      <c r="L5" s="15">
        <v>108</v>
      </c>
      <c r="M5" s="15">
        <v>41</v>
      </c>
      <c r="N5" s="15">
        <v>22</v>
      </c>
      <c r="O5" s="15">
        <v>29</v>
      </c>
      <c r="P5" s="15">
        <v>77</v>
      </c>
      <c r="Q5" s="15">
        <v>86</v>
      </c>
      <c r="R5" s="15">
        <v>238</v>
      </c>
      <c r="S5" s="15">
        <v>100</v>
      </c>
      <c r="T5" s="15">
        <v>98</v>
      </c>
      <c r="U5" s="15">
        <v>117</v>
      </c>
      <c r="V5" s="15">
        <v>123</v>
      </c>
      <c r="W5" s="15">
        <v>29</v>
      </c>
    </row>
    <row r="6" spans="1:23" x14ac:dyDescent="0.25">
      <c r="A6" s="94" t="s">
        <v>57</v>
      </c>
      <c r="B6" s="15">
        <f t="shared" si="0"/>
        <v>0.47276190476190477</v>
      </c>
      <c r="C6" s="15">
        <f t="shared" si="1"/>
        <v>1241</v>
      </c>
      <c r="D6" s="15">
        <v>12</v>
      </c>
      <c r="E6" s="15">
        <v>59</v>
      </c>
      <c r="F6" s="15">
        <v>86</v>
      </c>
      <c r="G6" s="15">
        <v>94</v>
      </c>
      <c r="H6" s="15">
        <v>116</v>
      </c>
      <c r="I6" s="15">
        <v>102</v>
      </c>
      <c r="J6" s="15">
        <v>85</v>
      </c>
      <c r="K6" s="15">
        <v>68</v>
      </c>
      <c r="L6" s="15">
        <v>226</v>
      </c>
      <c r="M6" s="15">
        <v>138</v>
      </c>
      <c r="N6" s="15">
        <v>2</v>
      </c>
      <c r="O6" s="15">
        <v>38</v>
      </c>
      <c r="P6" s="15">
        <v>33</v>
      </c>
      <c r="Q6" s="15">
        <v>3</v>
      </c>
      <c r="R6" s="15">
        <v>13</v>
      </c>
      <c r="S6" s="15">
        <v>2</v>
      </c>
      <c r="T6" s="15">
        <v>4</v>
      </c>
      <c r="U6" s="15">
        <v>83</v>
      </c>
      <c r="V6" s="15">
        <v>76</v>
      </c>
      <c r="W6" s="15">
        <v>1</v>
      </c>
    </row>
    <row r="7" spans="1:23" x14ac:dyDescent="0.25">
      <c r="A7" s="94" t="s">
        <v>58</v>
      </c>
      <c r="B7" s="15">
        <f t="shared" si="0"/>
        <v>0.50209523809523815</v>
      </c>
      <c r="C7" s="15">
        <f t="shared" si="1"/>
        <v>1318</v>
      </c>
      <c r="D7" s="15">
        <v>13</v>
      </c>
      <c r="E7" s="15">
        <v>35</v>
      </c>
      <c r="F7" s="15">
        <v>32</v>
      </c>
      <c r="G7" s="15">
        <v>20</v>
      </c>
      <c r="H7" s="15">
        <v>36</v>
      </c>
      <c r="I7" s="15">
        <v>32</v>
      </c>
      <c r="J7" s="15">
        <v>24</v>
      </c>
      <c r="K7" s="15">
        <v>88</v>
      </c>
      <c r="L7" s="15">
        <v>26</v>
      </c>
      <c r="M7" s="15">
        <v>103</v>
      </c>
      <c r="N7" s="15">
        <v>206</v>
      </c>
      <c r="O7" s="15">
        <v>120</v>
      </c>
      <c r="P7" s="15">
        <v>148</v>
      </c>
      <c r="Q7" s="15">
        <v>4</v>
      </c>
      <c r="R7" s="15">
        <v>65</v>
      </c>
      <c r="S7" s="15">
        <v>123</v>
      </c>
      <c r="T7" s="15">
        <v>135</v>
      </c>
      <c r="U7" s="15">
        <v>45</v>
      </c>
      <c r="V7" s="15">
        <v>49</v>
      </c>
      <c r="W7" s="15">
        <v>14</v>
      </c>
    </row>
    <row r="8" spans="1:23" x14ac:dyDescent="0.25">
      <c r="A8" s="94"/>
      <c r="B8" s="3"/>
      <c r="C8" s="60">
        <f>SUM(C4:C7)</f>
        <v>5248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x14ac:dyDescent="0.25">
      <c r="A9" s="94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s="10" customFormat="1" ht="15.6" x14ac:dyDescent="0.3">
      <c r="A10" s="16" t="s">
        <v>0</v>
      </c>
      <c r="B10" s="8" t="s">
        <v>6</v>
      </c>
      <c r="C10" s="8" t="s">
        <v>1</v>
      </c>
      <c r="D10" s="8" t="s">
        <v>2</v>
      </c>
      <c r="E10" s="8" t="s">
        <v>3</v>
      </c>
      <c r="F10" s="8" t="s">
        <v>299</v>
      </c>
      <c r="G10" s="8" t="s">
        <v>300</v>
      </c>
      <c r="H10" s="8" t="s">
        <v>301</v>
      </c>
      <c r="I10" s="8" t="s">
        <v>302</v>
      </c>
      <c r="J10" s="8" t="s">
        <v>303</v>
      </c>
      <c r="K10" s="8" t="s">
        <v>304</v>
      </c>
      <c r="L10" s="8" t="s">
        <v>305</v>
      </c>
      <c r="M10" s="8" t="s">
        <v>306</v>
      </c>
      <c r="N10" s="8" t="s">
        <v>307</v>
      </c>
      <c r="O10" s="8" t="s">
        <v>308</v>
      </c>
      <c r="P10" s="8" t="s">
        <v>49</v>
      </c>
      <c r="Q10" s="8" t="s">
        <v>4</v>
      </c>
      <c r="R10" s="8" t="s">
        <v>309</v>
      </c>
      <c r="S10" s="8" t="s">
        <v>310</v>
      </c>
      <c r="T10" s="8" t="s">
        <v>311</v>
      </c>
      <c r="U10" s="8" t="s">
        <v>312</v>
      </c>
      <c r="V10" s="8" t="s">
        <v>313</v>
      </c>
      <c r="W10" s="8" t="s">
        <v>314</v>
      </c>
    </row>
    <row r="11" spans="1:23" x14ac:dyDescent="0.25">
      <c r="A11" s="94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x14ac:dyDescent="0.25">
      <c r="A12" s="94" t="s">
        <v>50</v>
      </c>
      <c r="B12" s="5" t="s">
        <v>64</v>
      </c>
      <c r="C12" s="5">
        <f>SUM(D12:W12)</f>
        <v>7</v>
      </c>
      <c r="D12" s="5">
        <v>1</v>
      </c>
      <c r="E12" s="5"/>
      <c r="F12" s="5"/>
      <c r="G12" s="5">
        <v>1</v>
      </c>
      <c r="H12" s="5"/>
      <c r="I12" s="5"/>
      <c r="J12" s="5"/>
      <c r="K12" s="5"/>
      <c r="L12" s="5"/>
      <c r="M12" s="5">
        <v>1</v>
      </c>
      <c r="N12" s="5">
        <v>1</v>
      </c>
      <c r="O12" s="5"/>
      <c r="P12" s="5">
        <v>1</v>
      </c>
      <c r="Q12" s="5"/>
      <c r="R12" s="5">
        <v>1</v>
      </c>
      <c r="S12" s="5"/>
      <c r="T12" s="5"/>
      <c r="U12" s="5"/>
      <c r="V12" s="5"/>
      <c r="W12" s="5">
        <v>1</v>
      </c>
    </row>
    <row r="13" spans="1:23" x14ac:dyDescent="0.25">
      <c r="A13" s="94" t="s">
        <v>50</v>
      </c>
      <c r="B13" s="5" t="s">
        <v>65</v>
      </c>
      <c r="C13" s="5">
        <f t="shared" ref="C13:C20" si="2">SUM(D13:W13)</f>
        <v>5</v>
      </c>
      <c r="D13" s="5"/>
      <c r="E13" s="5"/>
      <c r="F13" s="5"/>
      <c r="G13" s="5"/>
      <c r="H13" s="5"/>
      <c r="I13" s="5"/>
      <c r="J13" s="5"/>
      <c r="K13" s="5"/>
      <c r="L13" s="5"/>
      <c r="M13" s="5">
        <v>1</v>
      </c>
      <c r="N13" s="5"/>
      <c r="O13" s="5">
        <v>1</v>
      </c>
      <c r="P13" s="5">
        <v>2</v>
      </c>
      <c r="Q13" s="5">
        <v>1</v>
      </c>
      <c r="R13" s="5"/>
      <c r="S13" s="5"/>
      <c r="T13" s="5"/>
      <c r="U13" s="5"/>
      <c r="V13" s="5"/>
      <c r="W13" s="5"/>
    </row>
    <row r="14" spans="1:23" x14ac:dyDescent="0.25">
      <c r="A14" s="69" t="s">
        <v>54</v>
      </c>
      <c r="B14" s="72" t="s">
        <v>98</v>
      </c>
      <c r="C14" s="72">
        <f t="shared" si="2"/>
        <v>1079</v>
      </c>
      <c r="D14" s="5">
        <v>59</v>
      </c>
      <c r="E14" s="5">
        <v>183</v>
      </c>
      <c r="F14" s="5">
        <v>129</v>
      </c>
      <c r="G14" s="5">
        <v>137</v>
      </c>
      <c r="H14" s="5">
        <v>100</v>
      </c>
      <c r="I14" s="5">
        <v>122</v>
      </c>
      <c r="J14" s="5">
        <v>115</v>
      </c>
      <c r="K14" s="5">
        <v>2</v>
      </c>
      <c r="L14" s="5">
        <v>4</v>
      </c>
      <c r="M14" s="5">
        <v>20</v>
      </c>
      <c r="N14" s="5">
        <v>9</v>
      </c>
      <c r="O14" s="5">
        <v>12</v>
      </c>
      <c r="P14" s="5">
        <v>24</v>
      </c>
      <c r="Q14" s="5">
        <v>3</v>
      </c>
      <c r="R14" s="5">
        <v>5</v>
      </c>
      <c r="S14" s="5">
        <v>3</v>
      </c>
      <c r="T14" s="5">
        <v>3</v>
      </c>
      <c r="U14" s="5">
        <v>70</v>
      </c>
      <c r="V14" s="5">
        <v>70</v>
      </c>
      <c r="W14" s="5">
        <v>9</v>
      </c>
    </row>
    <row r="15" spans="1:23" x14ac:dyDescent="0.25">
      <c r="A15" s="94" t="s">
        <v>54</v>
      </c>
      <c r="B15" s="5" t="s">
        <v>99</v>
      </c>
      <c r="C15" s="5">
        <f t="shared" si="2"/>
        <v>481</v>
      </c>
      <c r="D15" s="5">
        <v>1</v>
      </c>
      <c r="E15" s="5">
        <v>1</v>
      </c>
      <c r="F15" s="5"/>
      <c r="G15" s="5"/>
      <c r="H15" s="5">
        <v>3</v>
      </c>
      <c r="I15" s="5">
        <v>7</v>
      </c>
      <c r="J15" s="5">
        <v>5</v>
      </c>
      <c r="K15" s="5">
        <v>173</v>
      </c>
      <c r="L15" s="5">
        <v>53</v>
      </c>
      <c r="M15" s="5"/>
      <c r="N15" s="5"/>
      <c r="O15" s="5"/>
      <c r="P15" s="5"/>
      <c r="Q15" s="5">
        <v>23</v>
      </c>
      <c r="R15" s="5">
        <v>196</v>
      </c>
      <c r="S15" s="5"/>
      <c r="T15" s="5">
        <v>1</v>
      </c>
      <c r="U15" s="5">
        <v>2</v>
      </c>
      <c r="V15" s="5"/>
      <c r="W15" s="5">
        <v>16</v>
      </c>
    </row>
    <row r="16" spans="1:23" x14ac:dyDescent="0.25">
      <c r="A16" s="94" t="s">
        <v>54</v>
      </c>
      <c r="B16" s="5" t="s">
        <v>100</v>
      </c>
      <c r="C16" s="5">
        <f t="shared" si="2"/>
        <v>7</v>
      </c>
      <c r="D16" s="5"/>
      <c r="E16" s="5">
        <v>4</v>
      </c>
      <c r="F16" s="5"/>
      <c r="G16" s="5"/>
      <c r="H16" s="5">
        <v>2</v>
      </c>
      <c r="I16" s="5"/>
      <c r="J16" s="5"/>
      <c r="K16" s="5"/>
      <c r="L16" s="5"/>
      <c r="M16" s="5"/>
      <c r="N16" s="5"/>
      <c r="O16" s="5"/>
      <c r="P16" s="5">
        <v>1</v>
      </c>
      <c r="Q16" s="5"/>
      <c r="R16" s="5"/>
      <c r="S16" s="5"/>
      <c r="T16" s="5"/>
      <c r="U16" s="5"/>
      <c r="V16" s="5"/>
      <c r="W16" s="5"/>
    </row>
    <row r="17" spans="1:23" x14ac:dyDescent="0.25">
      <c r="A17" s="94" t="s">
        <v>54</v>
      </c>
      <c r="B17" s="5" t="s">
        <v>101</v>
      </c>
      <c r="C17" s="5">
        <f t="shared" si="2"/>
        <v>150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>
        <v>1</v>
      </c>
      <c r="S17" s="5">
        <v>82</v>
      </c>
      <c r="T17" s="5">
        <v>67</v>
      </c>
      <c r="U17" s="5"/>
      <c r="V17" s="5"/>
      <c r="W17" s="5"/>
    </row>
    <row r="18" spans="1:23" x14ac:dyDescent="0.25">
      <c r="A18" s="94" t="s">
        <v>57</v>
      </c>
      <c r="B18" s="5" t="s">
        <v>102</v>
      </c>
      <c r="C18" s="5">
        <f t="shared" si="2"/>
        <v>1017</v>
      </c>
      <c r="D18" s="5">
        <v>2</v>
      </c>
      <c r="E18" s="5">
        <v>50</v>
      </c>
      <c r="F18" s="5">
        <v>78</v>
      </c>
      <c r="G18" s="5">
        <v>87</v>
      </c>
      <c r="H18" s="5">
        <v>99</v>
      </c>
      <c r="I18" s="5">
        <v>88</v>
      </c>
      <c r="J18" s="5">
        <v>81</v>
      </c>
      <c r="K18" s="5">
        <v>55</v>
      </c>
      <c r="L18" s="5">
        <v>179</v>
      </c>
      <c r="M18" s="5">
        <v>116</v>
      </c>
      <c r="N18" s="5"/>
      <c r="O18" s="5">
        <v>33</v>
      </c>
      <c r="P18" s="5">
        <v>22</v>
      </c>
      <c r="Q18" s="5"/>
      <c r="R18" s="5">
        <v>10</v>
      </c>
      <c r="S18" s="5"/>
      <c r="T18" s="5">
        <v>1</v>
      </c>
      <c r="U18" s="5">
        <v>65</v>
      </c>
      <c r="V18" s="5">
        <v>51</v>
      </c>
      <c r="W18" s="5"/>
    </row>
    <row r="19" spans="1:23" x14ac:dyDescent="0.25">
      <c r="A19" s="69" t="s">
        <v>58</v>
      </c>
      <c r="B19" s="72" t="s">
        <v>103</v>
      </c>
      <c r="C19" s="72">
        <f t="shared" si="2"/>
        <v>972</v>
      </c>
      <c r="D19" s="5">
        <v>1</v>
      </c>
      <c r="E19" s="5">
        <v>30</v>
      </c>
      <c r="F19" s="5">
        <v>24</v>
      </c>
      <c r="G19" s="5">
        <v>18</v>
      </c>
      <c r="H19" s="5">
        <v>9</v>
      </c>
      <c r="I19" s="5">
        <v>5</v>
      </c>
      <c r="J19" s="5">
        <v>8</v>
      </c>
      <c r="K19" s="5">
        <v>58</v>
      </c>
      <c r="L19" s="5">
        <v>17</v>
      </c>
      <c r="M19" s="5">
        <v>89</v>
      </c>
      <c r="N19" s="5">
        <v>174</v>
      </c>
      <c r="O19" s="5">
        <v>101</v>
      </c>
      <c r="P19" s="5">
        <v>111</v>
      </c>
      <c r="Q19" s="5">
        <v>1</v>
      </c>
      <c r="R19" s="5">
        <v>43</v>
      </c>
      <c r="S19" s="5">
        <v>106</v>
      </c>
      <c r="T19" s="5">
        <v>114</v>
      </c>
      <c r="U19" s="5">
        <v>29</v>
      </c>
      <c r="V19" s="5">
        <v>30</v>
      </c>
      <c r="W19" s="5">
        <v>4</v>
      </c>
    </row>
    <row r="20" spans="1:23" x14ac:dyDescent="0.25">
      <c r="A20" s="94" t="s">
        <v>58</v>
      </c>
      <c r="B20" s="5" t="s">
        <v>96</v>
      </c>
      <c r="C20" s="5">
        <f t="shared" si="2"/>
        <v>71</v>
      </c>
      <c r="D20" s="5">
        <v>1</v>
      </c>
      <c r="E20" s="5"/>
      <c r="F20" s="5"/>
      <c r="G20" s="5"/>
      <c r="H20" s="5">
        <v>24</v>
      </c>
      <c r="I20" s="5">
        <v>20</v>
      </c>
      <c r="J20" s="5">
        <v>13</v>
      </c>
      <c r="K20" s="5">
        <v>1</v>
      </c>
      <c r="L20" s="5"/>
      <c r="M20" s="5">
        <v>5</v>
      </c>
      <c r="N20" s="5">
        <v>3</v>
      </c>
      <c r="O20" s="5">
        <v>2</v>
      </c>
      <c r="P20" s="5"/>
      <c r="Q20" s="5"/>
      <c r="R20" s="5"/>
      <c r="S20" s="5">
        <v>1</v>
      </c>
      <c r="T20" s="5"/>
      <c r="U20" s="5"/>
      <c r="V20" s="5"/>
      <c r="W20" s="5">
        <v>1</v>
      </c>
    </row>
    <row r="23" spans="1:23" x14ac:dyDescent="0.25">
      <c r="A23" s="179"/>
      <c r="B23" s="179"/>
    </row>
  </sheetData>
  <mergeCells count="2">
    <mergeCell ref="A23:B23"/>
    <mergeCell ref="A1:G1"/>
  </mergeCells>
  <pageMargins left="0.7" right="0.7" top="0.75" bottom="0.75" header="0.3" footer="0.3"/>
  <pageSetup paperSize="8" fitToHeight="0" orientation="landscape" r:id="rId1"/>
  <headerFooter>
    <oddHeader>&amp;R&amp;"Arial,Grassetto"UFFICIO AFFARI ISTITUZIONALI
ELEZIONI STUDENTI maggio 2025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C22E6-3320-45A1-BA32-3E76A935259C}">
  <sheetPr>
    <tabColor rgb="FFFF00FF"/>
    <pageSetUpPr fitToPage="1"/>
  </sheetPr>
  <dimension ref="A1:W173"/>
  <sheetViews>
    <sheetView zoomScale="90" zoomScaleNormal="90" workbookViewId="0">
      <selection activeCell="D105" sqref="D105"/>
    </sheetView>
  </sheetViews>
  <sheetFormatPr defaultRowHeight="13.2" x14ac:dyDescent="0.25"/>
  <cols>
    <col min="1" max="1" width="54.5546875" style="1" bestFit="1" customWidth="1"/>
    <col min="2" max="2" width="38" customWidth="1"/>
    <col min="3" max="3" width="14.77734375" bestFit="1" customWidth="1"/>
    <col min="4" max="4" width="19.77734375" bestFit="1" customWidth="1"/>
    <col min="5" max="5" width="13.77734375" bestFit="1" customWidth="1"/>
    <col min="6" max="7" width="29.77734375" bestFit="1" customWidth="1"/>
    <col min="8" max="9" width="24.21875" bestFit="1" customWidth="1"/>
    <col min="10" max="10" width="25.21875" customWidth="1"/>
    <col min="11" max="11" width="21.6640625" customWidth="1"/>
    <col min="12" max="12" width="20" customWidth="1"/>
    <col min="13" max="13" width="35.77734375" bestFit="1" customWidth="1"/>
    <col min="14" max="14" width="23.21875" bestFit="1" customWidth="1"/>
    <col min="15" max="15" width="19.6640625" customWidth="1"/>
    <col min="16" max="16" width="16.21875" customWidth="1"/>
    <col min="17" max="17" width="24.21875" customWidth="1"/>
    <col min="18" max="18" width="11.21875" bestFit="1" customWidth="1"/>
    <col min="19" max="19" width="31" customWidth="1"/>
    <col min="20" max="20" width="27.88671875" customWidth="1"/>
    <col min="21" max="21" width="26.109375" customWidth="1"/>
    <col min="22" max="22" width="25.77734375" customWidth="1"/>
    <col min="23" max="23" width="27.5546875" customWidth="1"/>
  </cols>
  <sheetData>
    <row r="1" spans="1:23" s="26" customFormat="1" ht="35.25" customHeight="1" x14ac:dyDescent="0.4">
      <c r="A1" s="187" t="s">
        <v>11</v>
      </c>
      <c r="B1" s="188"/>
      <c r="C1" s="188"/>
      <c r="D1" s="188"/>
      <c r="E1" s="188"/>
      <c r="F1" s="188"/>
      <c r="G1" s="189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</row>
    <row r="2" spans="1:23" s="10" customFormat="1" ht="15.6" x14ac:dyDescent="0.3">
      <c r="A2" s="19" t="s">
        <v>0</v>
      </c>
      <c r="B2" s="19" t="s">
        <v>632</v>
      </c>
      <c r="C2" s="19" t="s">
        <v>1</v>
      </c>
      <c r="D2" s="19" t="s">
        <v>2</v>
      </c>
      <c r="E2" s="19" t="s">
        <v>3</v>
      </c>
      <c r="F2" s="19" t="s">
        <v>299</v>
      </c>
      <c r="G2" s="19" t="s">
        <v>300</v>
      </c>
      <c r="H2" s="19" t="s">
        <v>301</v>
      </c>
      <c r="I2" s="19" t="s">
        <v>302</v>
      </c>
      <c r="J2" s="19" t="s">
        <v>303</v>
      </c>
      <c r="K2" s="19" t="s">
        <v>304</v>
      </c>
      <c r="L2" s="19" t="s">
        <v>305</v>
      </c>
      <c r="M2" s="19" t="s">
        <v>306</v>
      </c>
      <c r="N2" s="19" t="s">
        <v>307</v>
      </c>
      <c r="O2" s="19" t="s">
        <v>308</v>
      </c>
      <c r="P2" s="19" t="s">
        <v>49</v>
      </c>
      <c r="Q2" s="19" t="s">
        <v>4</v>
      </c>
      <c r="R2" s="19" t="s">
        <v>309</v>
      </c>
      <c r="S2" s="19" t="s">
        <v>310</v>
      </c>
      <c r="T2" s="19" t="s">
        <v>311</v>
      </c>
      <c r="U2" s="19" t="s">
        <v>312</v>
      </c>
      <c r="V2" s="19" t="s">
        <v>313</v>
      </c>
      <c r="W2" s="19" t="s">
        <v>314</v>
      </c>
    </row>
    <row r="3" spans="1:23" x14ac:dyDescent="0.25">
      <c r="A3" s="21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</row>
    <row r="4" spans="1:23" x14ac:dyDescent="0.25">
      <c r="A4" s="22" t="s">
        <v>50</v>
      </c>
      <c r="B4" s="18">
        <f>C4/259</f>
        <v>0.20463320463320464</v>
      </c>
      <c r="C4" s="18">
        <f t="shared" ref="C4:C11" si="0">SUM(D4:W4)</f>
        <v>53</v>
      </c>
      <c r="D4" s="17">
        <v>1</v>
      </c>
      <c r="E4" s="17">
        <v>1</v>
      </c>
      <c r="F4" s="17">
        <v>2</v>
      </c>
      <c r="G4" s="17">
        <v>2</v>
      </c>
      <c r="H4" s="17">
        <v>1</v>
      </c>
      <c r="I4" s="17">
        <v>1</v>
      </c>
      <c r="J4" s="17">
        <v>1</v>
      </c>
      <c r="K4" s="17">
        <v>1</v>
      </c>
      <c r="L4" s="17">
        <v>2</v>
      </c>
      <c r="M4" s="17">
        <v>3</v>
      </c>
      <c r="N4" s="17">
        <v>7</v>
      </c>
      <c r="O4" s="17">
        <v>2</v>
      </c>
      <c r="P4" s="17">
        <v>9</v>
      </c>
      <c r="Q4" s="17">
        <v>4</v>
      </c>
      <c r="R4" s="17">
        <v>6</v>
      </c>
      <c r="S4" s="17">
        <v>2</v>
      </c>
      <c r="T4" s="17">
        <v>3</v>
      </c>
      <c r="U4" s="17">
        <v>4</v>
      </c>
      <c r="V4" s="17"/>
      <c r="W4" s="17">
        <v>1</v>
      </c>
    </row>
    <row r="5" spans="1:23" x14ac:dyDescent="0.25">
      <c r="A5" s="22" t="s">
        <v>51</v>
      </c>
      <c r="B5" s="18">
        <f t="shared" ref="B5:B11" si="1">C5/259</f>
        <v>3.0270270270270272</v>
      </c>
      <c r="C5" s="18">
        <f t="shared" si="0"/>
        <v>784</v>
      </c>
      <c r="D5" s="17">
        <v>14</v>
      </c>
      <c r="E5" s="17">
        <v>38</v>
      </c>
      <c r="F5" s="17">
        <v>3</v>
      </c>
      <c r="G5" s="17">
        <v>10</v>
      </c>
      <c r="H5" s="17">
        <v>22</v>
      </c>
      <c r="I5" s="17">
        <v>17</v>
      </c>
      <c r="J5" s="17">
        <v>13</v>
      </c>
      <c r="K5" s="17">
        <v>6</v>
      </c>
      <c r="L5" s="17">
        <v>12</v>
      </c>
      <c r="M5" s="17">
        <v>94</v>
      </c>
      <c r="N5" s="17">
        <v>190</v>
      </c>
      <c r="O5" s="17">
        <v>110</v>
      </c>
      <c r="P5" s="17">
        <v>92</v>
      </c>
      <c r="Q5" s="17">
        <v>11</v>
      </c>
      <c r="R5" s="17">
        <v>10</v>
      </c>
      <c r="S5" s="17">
        <v>30</v>
      </c>
      <c r="T5" s="17">
        <v>37</v>
      </c>
      <c r="U5" s="17">
        <v>39</v>
      </c>
      <c r="V5" s="17">
        <v>32</v>
      </c>
      <c r="W5" s="17">
        <v>4</v>
      </c>
    </row>
    <row r="6" spans="1:23" x14ac:dyDescent="0.25">
      <c r="A6" s="22" t="s">
        <v>52</v>
      </c>
      <c r="B6" s="18">
        <f t="shared" si="1"/>
        <v>0.53667953667953672</v>
      </c>
      <c r="C6" s="18">
        <f t="shared" si="0"/>
        <v>139</v>
      </c>
      <c r="D6" s="17">
        <v>16</v>
      </c>
      <c r="E6" s="17">
        <v>2</v>
      </c>
      <c r="F6" s="17"/>
      <c r="G6" s="17"/>
      <c r="H6" s="17">
        <v>3</v>
      </c>
      <c r="I6" s="17">
        <v>2</v>
      </c>
      <c r="J6" s="17"/>
      <c r="K6" s="17">
        <v>2</v>
      </c>
      <c r="L6" s="17"/>
      <c r="M6" s="17">
        <v>10</v>
      </c>
      <c r="N6" s="17">
        <v>38</v>
      </c>
      <c r="O6" s="17">
        <v>21</v>
      </c>
      <c r="P6" s="17">
        <v>17</v>
      </c>
      <c r="Q6" s="17">
        <v>3</v>
      </c>
      <c r="R6" s="17"/>
      <c r="S6" s="17">
        <v>1</v>
      </c>
      <c r="T6" s="17">
        <v>4</v>
      </c>
      <c r="U6" s="17">
        <v>10</v>
      </c>
      <c r="V6" s="17">
        <v>10</v>
      </c>
      <c r="W6" s="17"/>
    </row>
    <row r="7" spans="1:23" x14ac:dyDescent="0.25">
      <c r="A7" s="22" t="s">
        <v>53</v>
      </c>
      <c r="B7" s="18">
        <f t="shared" si="1"/>
        <v>1.8108108108108107</v>
      </c>
      <c r="C7" s="18">
        <f t="shared" si="0"/>
        <v>469</v>
      </c>
      <c r="D7" s="17">
        <v>3</v>
      </c>
      <c r="E7" s="17">
        <v>28</v>
      </c>
      <c r="F7" s="17">
        <v>31</v>
      </c>
      <c r="G7" s="17">
        <v>57</v>
      </c>
      <c r="H7" s="17">
        <v>78</v>
      </c>
      <c r="I7" s="17">
        <v>57</v>
      </c>
      <c r="J7" s="17">
        <v>51</v>
      </c>
      <c r="K7" s="17">
        <v>6</v>
      </c>
      <c r="L7" s="17">
        <v>12</v>
      </c>
      <c r="M7" s="17">
        <v>9</v>
      </c>
      <c r="N7" s="17">
        <v>1</v>
      </c>
      <c r="O7" s="17">
        <v>6</v>
      </c>
      <c r="P7" s="17">
        <v>14</v>
      </c>
      <c r="Q7" s="17">
        <v>3</v>
      </c>
      <c r="R7" s="17">
        <v>4</v>
      </c>
      <c r="S7" s="17">
        <v>2</v>
      </c>
      <c r="T7" s="17">
        <v>3</v>
      </c>
      <c r="U7" s="17">
        <v>51</v>
      </c>
      <c r="V7" s="17">
        <v>51</v>
      </c>
      <c r="W7" s="17">
        <v>2</v>
      </c>
    </row>
    <row r="8" spans="1:23" x14ac:dyDescent="0.25">
      <c r="A8" s="22" t="s">
        <v>54</v>
      </c>
      <c r="B8" s="18">
        <f t="shared" si="1"/>
        <v>9.4594594594594597</v>
      </c>
      <c r="C8" s="18">
        <f t="shared" si="0"/>
        <v>2450</v>
      </c>
      <c r="D8" s="17">
        <v>166</v>
      </c>
      <c r="E8" s="17">
        <v>224</v>
      </c>
      <c r="F8" s="17">
        <v>174</v>
      </c>
      <c r="G8" s="17">
        <v>169</v>
      </c>
      <c r="H8" s="17">
        <v>143</v>
      </c>
      <c r="I8" s="17">
        <v>203</v>
      </c>
      <c r="J8" s="17">
        <v>156</v>
      </c>
      <c r="K8" s="17">
        <v>234</v>
      </c>
      <c r="L8" s="17">
        <v>102</v>
      </c>
      <c r="M8" s="17">
        <v>28</v>
      </c>
      <c r="N8" s="17">
        <v>15</v>
      </c>
      <c r="O8" s="17">
        <v>14</v>
      </c>
      <c r="P8" s="17">
        <v>55</v>
      </c>
      <c r="Q8" s="17">
        <v>77</v>
      </c>
      <c r="R8" s="17">
        <v>235</v>
      </c>
      <c r="S8" s="17">
        <v>96</v>
      </c>
      <c r="T8" s="17">
        <v>92</v>
      </c>
      <c r="U8" s="17">
        <v>109</v>
      </c>
      <c r="V8" s="17">
        <v>121</v>
      </c>
      <c r="W8" s="17">
        <v>37</v>
      </c>
    </row>
    <row r="9" spans="1:23" x14ac:dyDescent="0.25">
      <c r="A9" s="22" t="s">
        <v>55</v>
      </c>
      <c r="B9" s="18">
        <f t="shared" si="1"/>
        <v>0.54826254826254828</v>
      </c>
      <c r="C9" s="18">
        <f t="shared" si="0"/>
        <v>142</v>
      </c>
      <c r="D9" s="17">
        <v>13</v>
      </c>
      <c r="E9" s="17">
        <v>3</v>
      </c>
      <c r="F9" s="17"/>
      <c r="G9" s="17"/>
      <c r="H9" s="17">
        <v>8</v>
      </c>
      <c r="I9" s="17">
        <v>5</v>
      </c>
      <c r="J9" s="17">
        <v>1</v>
      </c>
      <c r="K9" s="17">
        <v>3</v>
      </c>
      <c r="L9" s="17">
        <v>1</v>
      </c>
      <c r="M9" s="17">
        <v>18</v>
      </c>
      <c r="N9" s="17">
        <v>15</v>
      </c>
      <c r="O9" s="17">
        <v>12</v>
      </c>
      <c r="P9" s="17">
        <v>40</v>
      </c>
      <c r="Q9" s="17">
        <v>5</v>
      </c>
      <c r="R9" s="17">
        <v>1</v>
      </c>
      <c r="S9" s="17">
        <v>3</v>
      </c>
      <c r="T9" s="17">
        <v>2</v>
      </c>
      <c r="U9" s="17">
        <v>6</v>
      </c>
      <c r="V9" s="17">
        <v>6</v>
      </c>
      <c r="W9" s="17"/>
    </row>
    <row r="10" spans="1:23" x14ac:dyDescent="0.25">
      <c r="A10" s="22" t="s">
        <v>7</v>
      </c>
      <c r="B10" s="18">
        <f t="shared" si="1"/>
        <v>2.0540540540540539</v>
      </c>
      <c r="C10" s="18">
        <f t="shared" si="0"/>
        <v>532</v>
      </c>
      <c r="D10" s="17">
        <v>2</v>
      </c>
      <c r="E10" s="17">
        <v>6</v>
      </c>
      <c r="F10" s="17">
        <v>41</v>
      </c>
      <c r="G10" s="17">
        <v>14</v>
      </c>
      <c r="H10" s="17">
        <v>18</v>
      </c>
      <c r="I10" s="17">
        <v>4</v>
      </c>
      <c r="J10" s="17">
        <v>13</v>
      </c>
      <c r="K10" s="17">
        <v>80</v>
      </c>
      <c r="L10" s="17">
        <v>13</v>
      </c>
      <c r="M10" s="17">
        <v>6</v>
      </c>
      <c r="N10" s="17">
        <v>1</v>
      </c>
      <c r="O10" s="17">
        <v>4</v>
      </c>
      <c r="P10" s="17">
        <v>45</v>
      </c>
      <c r="Q10" s="17">
        <v>5</v>
      </c>
      <c r="R10" s="17">
        <v>52</v>
      </c>
      <c r="S10" s="17">
        <v>103</v>
      </c>
      <c r="T10" s="17">
        <v>120</v>
      </c>
      <c r="U10" s="17"/>
      <c r="V10" s="17">
        <v>4</v>
      </c>
      <c r="W10" s="17">
        <v>1</v>
      </c>
    </row>
    <row r="11" spans="1:23" x14ac:dyDescent="0.25">
      <c r="A11" s="22" t="s">
        <v>625</v>
      </c>
      <c r="B11" s="18">
        <f t="shared" si="1"/>
        <v>3.4324324324324325</v>
      </c>
      <c r="C11" s="18">
        <f t="shared" si="0"/>
        <v>889</v>
      </c>
      <c r="D11" s="17">
        <v>3</v>
      </c>
      <c r="E11" s="17">
        <v>41</v>
      </c>
      <c r="F11" s="17">
        <v>55</v>
      </c>
      <c r="G11" s="17">
        <v>44</v>
      </c>
      <c r="H11" s="17">
        <v>43</v>
      </c>
      <c r="I11" s="17">
        <v>33</v>
      </c>
      <c r="J11" s="17">
        <v>32</v>
      </c>
      <c r="K11" s="17">
        <v>71</v>
      </c>
      <c r="L11" s="17">
        <v>256</v>
      </c>
      <c r="M11" s="17">
        <v>134</v>
      </c>
      <c r="N11" s="17">
        <v>1</v>
      </c>
      <c r="O11" s="17">
        <v>37</v>
      </c>
      <c r="P11" s="17">
        <v>29</v>
      </c>
      <c r="Q11" s="17"/>
      <c r="R11" s="17">
        <v>20</v>
      </c>
      <c r="S11" s="17"/>
      <c r="T11" s="17">
        <v>1</v>
      </c>
      <c r="U11" s="17">
        <v>44</v>
      </c>
      <c r="V11" s="17">
        <v>45</v>
      </c>
      <c r="W11" s="17"/>
    </row>
    <row r="12" spans="1:23" x14ac:dyDescent="0.25">
      <c r="A12" s="21"/>
      <c r="B12" s="18"/>
      <c r="C12" s="21">
        <f>SUM(C4:C11)</f>
        <v>5458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s="10" customFormat="1" ht="15.6" x14ac:dyDescent="0.3">
      <c r="A13" s="23" t="s">
        <v>0</v>
      </c>
      <c r="B13" s="9" t="s">
        <v>6</v>
      </c>
      <c r="C13" s="9" t="s">
        <v>1</v>
      </c>
      <c r="D13" s="9" t="s">
        <v>2</v>
      </c>
      <c r="E13" s="9" t="s">
        <v>3</v>
      </c>
      <c r="F13" s="9" t="s">
        <v>299</v>
      </c>
      <c r="G13" s="9" t="s">
        <v>300</v>
      </c>
      <c r="H13" s="9" t="s">
        <v>301</v>
      </c>
      <c r="I13" s="9" t="s">
        <v>302</v>
      </c>
      <c r="J13" s="9" t="s">
        <v>303</v>
      </c>
      <c r="K13" s="9" t="s">
        <v>304</v>
      </c>
      <c r="L13" s="9" t="s">
        <v>305</v>
      </c>
      <c r="M13" s="9" t="s">
        <v>306</v>
      </c>
      <c r="N13" s="9" t="s">
        <v>307</v>
      </c>
      <c r="O13" s="9" t="s">
        <v>308</v>
      </c>
      <c r="P13" s="9" t="s">
        <v>49</v>
      </c>
      <c r="Q13" s="9" t="s">
        <v>4</v>
      </c>
      <c r="R13" s="9" t="s">
        <v>309</v>
      </c>
      <c r="S13" s="9" t="s">
        <v>310</v>
      </c>
      <c r="T13" s="9" t="s">
        <v>311</v>
      </c>
      <c r="U13" s="9" t="s">
        <v>312</v>
      </c>
      <c r="V13" s="9" t="s">
        <v>313</v>
      </c>
      <c r="W13" s="9" t="s">
        <v>314</v>
      </c>
    </row>
    <row r="14" spans="1:23" x14ac:dyDescent="0.25">
      <c r="A14" s="18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x14ac:dyDescent="0.25">
      <c r="A15" s="20" t="s">
        <v>50</v>
      </c>
      <c r="B15" s="3" t="s">
        <v>64</v>
      </c>
      <c r="C15" s="5">
        <f>SUM(D15:W15)</f>
        <v>6</v>
      </c>
      <c r="D15" s="3"/>
      <c r="E15" s="3"/>
      <c r="F15" s="3"/>
      <c r="G15" s="3"/>
      <c r="H15" s="3"/>
      <c r="I15" s="3"/>
      <c r="J15" s="3"/>
      <c r="K15" s="3"/>
      <c r="L15" s="3"/>
      <c r="M15" s="3">
        <v>1</v>
      </c>
      <c r="N15" s="3">
        <v>1</v>
      </c>
      <c r="O15" s="3"/>
      <c r="P15" s="3">
        <v>3</v>
      </c>
      <c r="Q15" s="3"/>
      <c r="R15" s="3"/>
      <c r="S15" s="3"/>
      <c r="T15" s="3"/>
      <c r="U15" s="3"/>
      <c r="V15" s="3"/>
      <c r="W15" s="3">
        <v>1</v>
      </c>
    </row>
    <row r="16" spans="1:23" x14ac:dyDescent="0.25">
      <c r="A16" s="20" t="s">
        <v>50</v>
      </c>
      <c r="B16" s="3" t="s">
        <v>65</v>
      </c>
      <c r="C16" s="5">
        <f t="shared" ref="C16:C79" si="2">SUM(D16:W16)</f>
        <v>6</v>
      </c>
      <c r="D16" s="3"/>
      <c r="E16" s="3"/>
      <c r="F16" s="3"/>
      <c r="G16" s="3">
        <v>1</v>
      </c>
      <c r="I16" s="3"/>
      <c r="J16" s="3"/>
      <c r="K16" s="3"/>
      <c r="L16" s="3"/>
      <c r="M16" s="3">
        <v>2</v>
      </c>
      <c r="N16" s="3"/>
      <c r="O16" s="3">
        <v>1</v>
      </c>
      <c r="P16" s="3">
        <v>2</v>
      </c>
      <c r="Q16" s="3"/>
      <c r="R16" s="3"/>
      <c r="S16" s="3"/>
      <c r="T16" s="3"/>
      <c r="U16" s="3"/>
      <c r="V16" s="3"/>
      <c r="W16" s="3"/>
    </row>
    <row r="17" spans="1:23" x14ac:dyDescent="0.25">
      <c r="A17" s="73" t="s">
        <v>51</v>
      </c>
      <c r="B17" s="70" t="s">
        <v>104</v>
      </c>
      <c r="C17" s="72">
        <f t="shared" si="2"/>
        <v>264</v>
      </c>
      <c r="D17" s="3"/>
      <c r="E17" s="3">
        <v>33</v>
      </c>
      <c r="F17" s="3">
        <v>1</v>
      </c>
      <c r="G17" s="3">
        <v>8</v>
      </c>
      <c r="H17" s="3"/>
      <c r="I17" s="3"/>
      <c r="J17" s="3">
        <v>1</v>
      </c>
      <c r="K17" s="3"/>
      <c r="L17" s="3">
        <v>1</v>
      </c>
      <c r="M17" s="3">
        <v>71</v>
      </c>
      <c r="N17" s="3">
        <v>1</v>
      </c>
      <c r="O17" s="3">
        <v>89</v>
      </c>
      <c r="P17" s="3">
        <v>58</v>
      </c>
      <c r="Q17" s="3"/>
      <c r="R17" s="3"/>
      <c r="S17" s="3"/>
      <c r="T17" s="3">
        <v>1</v>
      </c>
      <c r="U17" s="3"/>
      <c r="V17" s="3"/>
      <c r="W17" s="3"/>
    </row>
    <row r="18" spans="1:23" x14ac:dyDescent="0.25">
      <c r="A18" s="73" t="s">
        <v>51</v>
      </c>
      <c r="B18" s="70" t="s">
        <v>67</v>
      </c>
      <c r="C18" s="72">
        <f t="shared" si="2"/>
        <v>274</v>
      </c>
      <c r="D18" s="3">
        <v>1</v>
      </c>
      <c r="E18" s="3"/>
      <c r="F18" s="3"/>
      <c r="G18" s="3"/>
      <c r="H18" s="3">
        <v>19</v>
      </c>
      <c r="I18" s="3"/>
      <c r="J18" s="3">
        <v>10</v>
      </c>
      <c r="K18" s="3">
        <v>5</v>
      </c>
      <c r="L18" s="3">
        <v>5</v>
      </c>
      <c r="M18" s="3">
        <v>3</v>
      </c>
      <c r="N18" s="3">
        <v>125</v>
      </c>
      <c r="O18" s="3"/>
      <c r="P18" s="91">
        <v>2</v>
      </c>
      <c r="Q18" s="3"/>
      <c r="R18" s="3">
        <v>6</v>
      </c>
      <c r="S18" s="3">
        <v>21</v>
      </c>
      <c r="T18" s="3">
        <v>19</v>
      </c>
      <c r="U18" s="3">
        <v>28</v>
      </c>
      <c r="V18" s="3">
        <v>27</v>
      </c>
      <c r="W18" s="3">
        <v>3</v>
      </c>
    </row>
    <row r="19" spans="1:23" x14ac:dyDescent="0.25">
      <c r="A19" s="73" t="s">
        <v>51</v>
      </c>
      <c r="B19" s="70" t="s">
        <v>105</v>
      </c>
      <c r="C19" s="72">
        <f t="shared" si="2"/>
        <v>421</v>
      </c>
      <c r="D19" s="3">
        <v>2</v>
      </c>
      <c r="E19" s="3">
        <v>34</v>
      </c>
      <c r="F19" s="3">
        <v>3</v>
      </c>
      <c r="G19" s="3">
        <v>8</v>
      </c>
      <c r="H19" s="3"/>
      <c r="I19" s="3"/>
      <c r="J19" s="3"/>
      <c r="K19" s="3">
        <v>5</v>
      </c>
      <c r="L19" s="3">
        <v>6</v>
      </c>
      <c r="M19" s="3">
        <v>69</v>
      </c>
      <c r="N19" s="91">
        <v>128</v>
      </c>
      <c r="O19" s="3">
        <v>70</v>
      </c>
      <c r="P19" s="3">
        <v>67</v>
      </c>
      <c r="Q19" s="3"/>
      <c r="R19" s="3"/>
      <c r="S19" s="3"/>
      <c r="T19" s="3"/>
      <c r="U19" s="3">
        <v>13</v>
      </c>
      <c r="V19" s="3">
        <v>16</v>
      </c>
      <c r="W19" s="3"/>
    </row>
    <row r="20" spans="1:23" x14ac:dyDescent="0.25">
      <c r="A20" s="20" t="s">
        <v>51</v>
      </c>
      <c r="B20" s="3" t="s">
        <v>106</v>
      </c>
      <c r="C20" s="5">
        <f t="shared" si="2"/>
        <v>0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x14ac:dyDescent="0.25">
      <c r="A21" s="20" t="s">
        <v>51</v>
      </c>
      <c r="B21" s="3" t="s">
        <v>107</v>
      </c>
      <c r="C21" s="5">
        <f t="shared" si="2"/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x14ac:dyDescent="0.25">
      <c r="A22" s="20" t="s">
        <v>51</v>
      </c>
      <c r="B22" s="3" t="s">
        <v>108</v>
      </c>
      <c r="C22" s="5">
        <f t="shared" si="2"/>
        <v>182</v>
      </c>
      <c r="D22" s="3"/>
      <c r="E22" s="3"/>
      <c r="F22" s="3"/>
      <c r="G22" s="3">
        <v>1</v>
      </c>
      <c r="H22" s="3">
        <v>19</v>
      </c>
      <c r="I22" s="3"/>
      <c r="J22" s="3">
        <v>11</v>
      </c>
      <c r="K22" s="3"/>
      <c r="L22" s="3"/>
      <c r="M22" s="3">
        <v>6</v>
      </c>
      <c r="N22" s="3">
        <v>80</v>
      </c>
      <c r="O22" s="3">
        <v>5</v>
      </c>
      <c r="P22" s="3">
        <v>1</v>
      </c>
      <c r="Q22" s="3"/>
      <c r="R22" s="3">
        <v>5</v>
      </c>
      <c r="S22" s="3">
        <v>19</v>
      </c>
      <c r="T22" s="3">
        <v>18</v>
      </c>
      <c r="U22" s="3">
        <v>8</v>
      </c>
      <c r="V22" s="3">
        <v>6</v>
      </c>
      <c r="W22" s="3">
        <v>3</v>
      </c>
    </row>
    <row r="23" spans="1:23" x14ac:dyDescent="0.25">
      <c r="A23" s="20" t="s">
        <v>51</v>
      </c>
      <c r="B23" s="3" t="s">
        <v>109</v>
      </c>
      <c r="C23" s="5">
        <f t="shared" si="2"/>
        <v>0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 x14ac:dyDescent="0.25">
      <c r="A24" s="20" t="s">
        <v>51</v>
      </c>
      <c r="B24" s="3" t="s">
        <v>110</v>
      </c>
      <c r="C24" s="5">
        <f t="shared" si="2"/>
        <v>3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>
        <v>3</v>
      </c>
      <c r="Q24" s="3"/>
      <c r="R24" s="3"/>
      <c r="S24" s="3"/>
      <c r="T24" s="3"/>
      <c r="U24" s="3"/>
      <c r="V24" s="3"/>
      <c r="W24" s="3"/>
    </row>
    <row r="25" spans="1:23" x14ac:dyDescent="0.25">
      <c r="A25" s="20" t="s">
        <v>51</v>
      </c>
      <c r="B25" s="3" t="s">
        <v>111</v>
      </c>
      <c r="C25" s="5">
        <f t="shared" si="2"/>
        <v>1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>
        <v>1</v>
      </c>
      <c r="V25" s="3"/>
      <c r="W25" s="3"/>
    </row>
    <row r="26" spans="1:23" x14ac:dyDescent="0.25">
      <c r="A26" s="20" t="s">
        <v>51</v>
      </c>
      <c r="B26" s="3" t="s">
        <v>112</v>
      </c>
      <c r="C26" s="5">
        <f t="shared" si="2"/>
        <v>2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>
        <v>2</v>
      </c>
      <c r="W26" s="3"/>
    </row>
    <row r="27" spans="1:23" x14ac:dyDescent="0.25">
      <c r="A27" s="20" t="s">
        <v>51</v>
      </c>
      <c r="B27" s="3" t="s">
        <v>113</v>
      </c>
      <c r="C27" s="5">
        <f t="shared" si="2"/>
        <v>20</v>
      </c>
      <c r="D27" s="3"/>
      <c r="E27" s="3"/>
      <c r="F27" s="3"/>
      <c r="G27" s="3"/>
      <c r="H27" s="3"/>
      <c r="I27" s="3"/>
      <c r="J27" s="3">
        <v>1</v>
      </c>
      <c r="K27" s="3"/>
      <c r="L27" s="3"/>
      <c r="M27" s="3">
        <v>1</v>
      </c>
      <c r="N27" s="3"/>
      <c r="O27" s="3">
        <v>16</v>
      </c>
      <c r="P27" s="3">
        <v>1</v>
      </c>
      <c r="Q27" s="3"/>
      <c r="R27" s="3"/>
      <c r="S27" s="3"/>
      <c r="T27" s="3">
        <v>1</v>
      </c>
      <c r="U27" s="3"/>
      <c r="V27" s="3"/>
      <c r="W27" s="3"/>
    </row>
    <row r="28" spans="1:23" x14ac:dyDescent="0.25">
      <c r="A28" s="20" t="s">
        <v>51</v>
      </c>
      <c r="B28" s="3" t="s">
        <v>114</v>
      </c>
      <c r="C28" s="5">
        <f t="shared" si="2"/>
        <v>2</v>
      </c>
      <c r="D28" s="3"/>
      <c r="E28" s="3"/>
      <c r="F28" s="3"/>
      <c r="G28" s="3"/>
      <c r="H28" s="3"/>
      <c r="I28" s="3"/>
      <c r="J28" s="3"/>
      <c r="K28" s="3"/>
      <c r="L28" s="3"/>
      <c r="M28" s="3">
        <v>2</v>
      </c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x14ac:dyDescent="0.25">
      <c r="A29" s="20" t="s">
        <v>51</v>
      </c>
      <c r="B29" s="3" t="s">
        <v>115</v>
      </c>
      <c r="C29" s="5">
        <f t="shared" si="2"/>
        <v>8</v>
      </c>
      <c r="D29" s="3"/>
      <c r="E29" s="3"/>
      <c r="F29" s="3"/>
      <c r="G29" s="3"/>
      <c r="H29" s="3"/>
      <c r="I29" s="3"/>
      <c r="J29" s="3"/>
      <c r="K29" s="3"/>
      <c r="L29" s="3"/>
      <c r="M29" s="3">
        <v>3</v>
      </c>
      <c r="N29" s="3"/>
      <c r="O29" s="3">
        <v>1</v>
      </c>
      <c r="P29" s="3">
        <v>3</v>
      </c>
      <c r="Q29" s="3">
        <v>1</v>
      </c>
      <c r="R29" s="3"/>
      <c r="S29" s="3"/>
      <c r="T29" s="3"/>
      <c r="U29" s="3"/>
      <c r="V29" s="3"/>
      <c r="W29" s="3"/>
    </row>
    <row r="30" spans="1:23" x14ac:dyDescent="0.25">
      <c r="A30" s="20" t="s">
        <v>51</v>
      </c>
      <c r="B30" s="3" t="s">
        <v>116</v>
      </c>
      <c r="C30" s="5">
        <f t="shared" si="2"/>
        <v>0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3" x14ac:dyDescent="0.25">
      <c r="A31" s="20" t="s">
        <v>51</v>
      </c>
      <c r="B31" s="3" t="s">
        <v>117</v>
      </c>
      <c r="C31" s="5">
        <f t="shared" si="2"/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3" x14ac:dyDescent="0.25">
      <c r="A32" s="20" t="s">
        <v>51</v>
      </c>
      <c r="B32" s="3" t="s">
        <v>118</v>
      </c>
      <c r="C32" s="5">
        <f t="shared" si="2"/>
        <v>2</v>
      </c>
      <c r="D32" s="3"/>
      <c r="E32" s="3"/>
      <c r="F32" s="3"/>
      <c r="G32" s="3"/>
      <c r="H32" s="3"/>
      <c r="I32" s="3"/>
      <c r="J32" s="3"/>
      <c r="K32" s="3"/>
      <c r="L32" s="3"/>
      <c r="M32" s="3">
        <v>2</v>
      </c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x14ac:dyDescent="0.25">
      <c r="A33" s="20" t="s">
        <v>51</v>
      </c>
      <c r="B33" s="3" t="s">
        <v>119</v>
      </c>
      <c r="C33" s="5">
        <f t="shared" si="2"/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x14ac:dyDescent="0.25">
      <c r="A34" s="20" t="s">
        <v>51</v>
      </c>
      <c r="B34" s="3" t="s">
        <v>120</v>
      </c>
      <c r="C34" s="5">
        <f t="shared" si="2"/>
        <v>0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x14ac:dyDescent="0.25">
      <c r="A35" s="20" t="s">
        <v>51</v>
      </c>
      <c r="B35" s="3" t="s">
        <v>121</v>
      </c>
      <c r="C35" s="5">
        <f t="shared" si="2"/>
        <v>0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x14ac:dyDescent="0.25">
      <c r="A36" s="20" t="s">
        <v>51</v>
      </c>
      <c r="B36" s="3" t="s">
        <v>122</v>
      </c>
      <c r="C36" s="5">
        <f t="shared" si="2"/>
        <v>0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x14ac:dyDescent="0.25">
      <c r="A37" s="20" t="s">
        <v>51</v>
      </c>
      <c r="B37" s="3" t="s">
        <v>66</v>
      </c>
      <c r="C37" s="5">
        <f t="shared" si="2"/>
        <v>2</v>
      </c>
      <c r="D37" s="3">
        <v>1</v>
      </c>
      <c r="E37" s="3"/>
      <c r="F37" s="3"/>
      <c r="G37" s="3"/>
      <c r="H37" s="3"/>
      <c r="I37" s="3"/>
      <c r="J37" s="3"/>
      <c r="K37" s="3"/>
      <c r="L37" s="3"/>
      <c r="M37" s="3">
        <v>1</v>
      </c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x14ac:dyDescent="0.25">
      <c r="A38" s="20" t="s">
        <v>51</v>
      </c>
      <c r="B38" s="3" t="s">
        <v>123</v>
      </c>
      <c r="C38" s="5">
        <f t="shared" si="2"/>
        <v>0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x14ac:dyDescent="0.25">
      <c r="A39" s="20" t="s">
        <v>51</v>
      </c>
      <c r="B39" s="3" t="s">
        <v>124</v>
      </c>
      <c r="C39" s="5">
        <f t="shared" si="2"/>
        <v>0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x14ac:dyDescent="0.25">
      <c r="A40" s="20" t="s">
        <v>51</v>
      </c>
      <c r="B40" s="3" t="s">
        <v>125</v>
      </c>
      <c r="C40" s="5">
        <f t="shared" si="2"/>
        <v>1</v>
      </c>
      <c r="D40" s="3"/>
      <c r="E40" s="3"/>
      <c r="F40" s="3"/>
      <c r="G40" s="3"/>
      <c r="H40" s="3"/>
      <c r="I40" s="3"/>
      <c r="J40" s="3"/>
      <c r="K40" s="3"/>
      <c r="L40" s="3">
        <v>1</v>
      </c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x14ac:dyDescent="0.25">
      <c r="A41" s="20" t="s">
        <v>51</v>
      </c>
      <c r="B41" s="3" t="s">
        <v>126</v>
      </c>
      <c r="C41" s="5">
        <f t="shared" si="2"/>
        <v>2</v>
      </c>
      <c r="D41" s="3"/>
      <c r="E41" s="3"/>
      <c r="F41" s="3"/>
      <c r="G41" s="3"/>
      <c r="H41" s="3"/>
      <c r="I41" s="3"/>
      <c r="J41" s="3"/>
      <c r="K41" s="3"/>
      <c r="L41" s="3"/>
      <c r="M41" s="3"/>
      <c r="N41" s="3">
        <v>2</v>
      </c>
      <c r="O41" s="3"/>
      <c r="P41" s="3"/>
      <c r="Q41" s="3"/>
      <c r="R41" s="3"/>
      <c r="S41" s="3"/>
      <c r="T41" s="3"/>
      <c r="U41" s="3"/>
      <c r="V41" s="3"/>
      <c r="W41" s="3"/>
    </row>
    <row r="42" spans="1:23" x14ac:dyDescent="0.25">
      <c r="A42" s="20" t="s">
        <v>51</v>
      </c>
      <c r="B42" s="3" t="s">
        <v>68</v>
      </c>
      <c r="C42" s="5">
        <f t="shared" si="2"/>
        <v>2</v>
      </c>
      <c r="D42" s="3"/>
      <c r="E42" s="3"/>
      <c r="F42" s="3"/>
      <c r="G42" s="3"/>
      <c r="H42" s="3"/>
      <c r="I42" s="3"/>
      <c r="J42" s="3"/>
      <c r="K42" s="3"/>
      <c r="L42" s="3"/>
      <c r="M42" s="3">
        <v>2</v>
      </c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x14ac:dyDescent="0.25">
      <c r="A43" s="20" t="s">
        <v>51</v>
      </c>
      <c r="B43" s="3" t="s">
        <v>127</v>
      </c>
      <c r="C43" s="5">
        <f t="shared" si="2"/>
        <v>0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x14ac:dyDescent="0.25">
      <c r="A44" s="20" t="s">
        <v>51</v>
      </c>
      <c r="B44" s="3" t="s">
        <v>69</v>
      </c>
      <c r="C44" s="5">
        <f t="shared" si="2"/>
        <v>1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>
        <v>1</v>
      </c>
      <c r="U44" s="3"/>
      <c r="V44" s="3"/>
      <c r="W44" s="3"/>
    </row>
    <row r="45" spans="1:23" x14ac:dyDescent="0.25">
      <c r="A45" s="20" t="s">
        <v>51</v>
      </c>
      <c r="B45" s="3" t="s">
        <v>128</v>
      </c>
      <c r="C45" s="5">
        <f t="shared" si="2"/>
        <v>0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x14ac:dyDescent="0.25">
      <c r="A46" s="20" t="s">
        <v>52</v>
      </c>
      <c r="B46" s="3" t="s">
        <v>70</v>
      </c>
      <c r="C46" s="5">
        <f t="shared" si="2"/>
        <v>32</v>
      </c>
      <c r="D46" s="3">
        <v>1</v>
      </c>
      <c r="E46" s="3">
        <v>1</v>
      </c>
      <c r="F46" s="3"/>
      <c r="G46" s="3"/>
      <c r="H46" s="3">
        <v>1</v>
      </c>
      <c r="I46" s="3"/>
      <c r="J46" s="3"/>
      <c r="K46" s="3">
        <v>1</v>
      </c>
      <c r="L46" s="3"/>
      <c r="M46" s="3">
        <v>1</v>
      </c>
      <c r="N46" s="3">
        <v>18</v>
      </c>
      <c r="O46" s="3">
        <v>2</v>
      </c>
      <c r="P46" s="3">
        <v>4</v>
      </c>
      <c r="Q46" s="3"/>
      <c r="R46" s="3"/>
      <c r="S46" s="3">
        <v>1</v>
      </c>
      <c r="T46" s="3"/>
      <c r="U46" s="3"/>
      <c r="V46" s="3">
        <v>2</v>
      </c>
      <c r="W46" s="3"/>
    </row>
    <row r="47" spans="1:23" x14ac:dyDescent="0.25">
      <c r="A47" s="20" t="s">
        <v>52</v>
      </c>
      <c r="B47" s="3" t="s">
        <v>71</v>
      </c>
      <c r="C47" s="5">
        <f t="shared" si="2"/>
        <v>13</v>
      </c>
      <c r="D47" s="3"/>
      <c r="E47" s="3"/>
      <c r="F47" s="3"/>
      <c r="G47" s="3"/>
      <c r="H47" s="3"/>
      <c r="I47" s="3"/>
      <c r="J47" s="3"/>
      <c r="K47" s="3"/>
      <c r="L47" s="3"/>
      <c r="M47" s="3"/>
      <c r="N47" s="3">
        <v>2</v>
      </c>
      <c r="O47" s="3">
        <v>8</v>
      </c>
      <c r="P47" s="3">
        <v>1</v>
      </c>
      <c r="Q47" s="3"/>
      <c r="R47" s="3"/>
      <c r="S47" s="3"/>
      <c r="T47" s="3"/>
      <c r="U47" s="3"/>
      <c r="V47" s="3">
        <v>2</v>
      </c>
      <c r="W47" s="3"/>
    </row>
    <row r="48" spans="1:23" x14ac:dyDescent="0.25">
      <c r="A48" s="20" t="s">
        <v>52</v>
      </c>
      <c r="B48" s="3" t="s">
        <v>75</v>
      </c>
      <c r="C48" s="5">
        <f t="shared" si="2"/>
        <v>3</v>
      </c>
      <c r="D48" s="3"/>
      <c r="E48" s="3"/>
      <c r="F48" s="3"/>
      <c r="G48" s="3"/>
      <c r="H48" s="3"/>
      <c r="I48" s="3"/>
      <c r="J48" s="3"/>
      <c r="K48" s="3"/>
      <c r="L48" s="3"/>
      <c r="M48" s="3"/>
      <c r="N48" s="3">
        <v>3</v>
      </c>
      <c r="O48" s="3"/>
      <c r="P48" s="3"/>
      <c r="Q48" s="3"/>
      <c r="R48" s="3"/>
      <c r="S48" s="3"/>
      <c r="T48" s="3"/>
      <c r="U48" s="3"/>
      <c r="V48" s="3"/>
      <c r="W48" s="3"/>
    </row>
    <row r="49" spans="1:23" x14ac:dyDescent="0.25">
      <c r="A49" s="20" t="s">
        <v>52</v>
      </c>
      <c r="B49" s="3" t="s">
        <v>72</v>
      </c>
      <c r="C49" s="5">
        <f t="shared" si="2"/>
        <v>2</v>
      </c>
      <c r="D49" s="3">
        <v>1</v>
      </c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>
        <v>1</v>
      </c>
      <c r="Q49" s="3"/>
      <c r="R49" s="3"/>
      <c r="S49" s="3"/>
      <c r="T49" s="3"/>
      <c r="U49" s="3"/>
      <c r="V49" s="3"/>
      <c r="W49" s="3"/>
    </row>
    <row r="50" spans="1:23" x14ac:dyDescent="0.25">
      <c r="A50" s="20" t="s">
        <v>52</v>
      </c>
      <c r="B50" s="3" t="s">
        <v>73</v>
      </c>
      <c r="C50" s="5">
        <f t="shared" si="2"/>
        <v>4</v>
      </c>
      <c r="D50" s="3"/>
      <c r="E50" s="3"/>
      <c r="F50" s="3"/>
      <c r="G50" s="3"/>
      <c r="H50" s="3"/>
      <c r="I50" s="3"/>
      <c r="J50" s="3"/>
      <c r="K50" s="3"/>
      <c r="L50" s="3"/>
      <c r="M50" s="3">
        <v>1</v>
      </c>
      <c r="N50" s="3"/>
      <c r="O50" s="3">
        <v>1</v>
      </c>
      <c r="P50" s="3">
        <v>1</v>
      </c>
      <c r="Q50" s="3">
        <v>1</v>
      </c>
      <c r="R50" s="3"/>
      <c r="S50" s="3"/>
      <c r="T50" s="3"/>
      <c r="U50" s="3"/>
      <c r="V50" s="3"/>
      <c r="W50" s="3"/>
    </row>
    <row r="51" spans="1:23" x14ac:dyDescent="0.25">
      <c r="A51" s="20" t="s">
        <v>52</v>
      </c>
      <c r="B51" s="3" t="s">
        <v>74</v>
      </c>
      <c r="C51" s="5">
        <f t="shared" si="2"/>
        <v>3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>
        <v>2</v>
      </c>
      <c r="P51" s="3"/>
      <c r="Q51" s="3">
        <v>1</v>
      </c>
      <c r="R51" s="3"/>
      <c r="S51" s="3"/>
      <c r="T51" s="3"/>
      <c r="U51" s="3"/>
      <c r="V51" s="3"/>
      <c r="W51" s="3"/>
    </row>
    <row r="52" spans="1:23" x14ac:dyDescent="0.25">
      <c r="A52" s="20" t="s">
        <v>52</v>
      </c>
      <c r="B52" s="3" t="s">
        <v>129</v>
      </c>
      <c r="C52" s="5">
        <f t="shared" si="2"/>
        <v>0</v>
      </c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x14ac:dyDescent="0.25">
      <c r="A53" s="20" t="s">
        <v>52</v>
      </c>
      <c r="B53" s="3" t="s">
        <v>130</v>
      </c>
      <c r="C53" s="5">
        <f t="shared" si="2"/>
        <v>2</v>
      </c>
      <c r="D53" s="3"/>
      <c r="E53" s="3"/>
      <c r="F53" s="3"/>
      <c r="G53" s="3"/>
      <c r="H53" s="3"/>
      <c r="I53" s="3"/>
      <c r="J53" s="3"/>
      <c r="K53" s="3"/>
      <c r="L53" s="3"/>
      <c r="M53" s="3"/>
      <c r="N53" s="3">
        <v>2</v>
      </c>
      <c r="O53" s="3"/>
      <c r="P53" s="3"/>
      <c r="Q53" s="3"/>
      <c r="R53" s="3"/>
      <c r="S53" s="3"/>
      <c r="T53" s="3"/>
      <c r="U53" s="3"/>
      <c r="V53" s="3"/>
      <c r="W53" s="3"/>
    </row>
    <row r="54" spans="1:23" x14ac:dyDescent="0.25">
      <c r="A54" s="20" t="s">
        <v>52</v>
      </c>
      <c r="B54" s="3" t="s">
        <v>131</v>
      </c>
      <c r="C54" s="5">
        <f t="shared" si="2"/>
        <v>0</v>
      </c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x14ac:dyDescent="0.25">
      <c r="A55" s="20" t="s">
        <v>52</v>
      </c>
      <c r="B55" s="3" t="s">
        <v>132</v>
      </c>
      <c r="C55" s="5">
        <f t="shared" si="2"/>
        <v>0</v>
      </c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x14ac:dyDescent="0.25">
      <c r="A56" s="20" t="s">
        <v>52</v>
      </c>
      <c r="B56" s="3" t="s">
        <v>133</v>
      </c>
      <c r="C56" s="5">
        <f t="shared" si="2"/>
        <v>0</v>
      </c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x14ac:dyDescent="0.25">
      <c r="A57" s="20" t="s">
        <v>52</v>
      </c>
      <c r="B57" s="3" t="s">
        <v>134</v>
      </c>
      <c r="C57" s="5">
        <f t="shared" si="2"/>
        <v>0</v>
      </c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x14ac:dyDescent="0.25">
      <c r="A58" s="20" t="s">
        <v>52</v>
      </c>
      <c r="B58" s="3" t="s">
        <v>135</v>
      </c>
      <c r="C58" s="5">
        <f t="shared" si="2"/>
        <v>1</v>
      </c>
      <c r="D58" s="3"/>
      <c r="E58" s="3"/>
      <c r="F58" s="3"/>
      <c r="G58" s="3"/>
      <c r="H58" s="3"/>
      <c r="I58" s="3"/>
      <c r="J58" s="3"/>
      <c r="K58" s="3">
        <v>1</v>
      </c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x14ac:dyDescent="0.25">
      <c r="A59" s="20" t="s">
        <v>52</v>
      </c>
      <c r="B59" s="3" t="s">
        <v>136</v>
      </c>
      <c r="C59" s="5">
        <f t="shared" si="2"/>
        <v>0</v>
      </c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x14ac:dyDescent="0.25">
      <c r="A60" s="20" t="s">
        <v>52</v>
      </c>
      <c r="B60" s="3" t="s">
        <v>137</v>
      </c>
      <c r="C60" s="5">
        <f t="shared" si="2"/>
        <v>0</v>
      </c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x14ac:dyDescent="0.25">
      <c r="A61" s="20" t="s">
        <v>52</v>
      </c>
      <c r="B61" s="3" t="s">
        <v>138</v>
      </c>
      <c r="C61" s="5">
        <f t="shared" si="2"/>
        <v>0</v>
      </c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x14ac:dyDescent="0.25">
      <c r="A62" s="20" t="s">
        <v>52</v>
      </c>
      <c r="B62" s="3" t="s">
        <v>139</v>
      </c>
      <c r="C62" s="5">
        <f t="shared" si="2"/>
        <v>0</v>
      </c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x14ac:dyDescent="0.25">
      <c r="A63" s="20" t="s">
        <v>52</v>
      </c>
      <c r="B63" s="3" t="s">
        <v>140</v>
      </c>
      <c r="C63" s="5">
        <f t="shared" si="2"/>
        <v>2</v>
      </c>
      <c r="D63" s="3">
        <v>2</v>
      </c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x14ac:dyDescent="0.25">
      <c r="A64" s="73" t="s">
        <v>53</v>
      </c>
      <c r="B64" s="70" t="s">
        <v>141</v>
      </c>
      <c r="C64" s="72">
        <f t="shared" si="2"/>
        <v>340</v>
      </c>
      <c r="D64" s="3">
        <v>1</v>
      </c>
      <c r="E64" s="3">
        <v>18</v>
      </c>
      <c r="F64" s="3">
        <v>22</v>
      </c>
      <c r="G64" s="3">
        <v>51</v>
      </c>
      <c r="H64" s="3">
        <v>58</v>
      </c>
      <c r="I64" s="3">
        <v>49</v>
      </c>
      <c r="J64" s="3">
        <v>46</v>
      </c>
      <c r="K64" s="3">
        <v>4</v>
      </c>
      <c r="L64" s="3">
        <v>2</v>
      </c>
      <c r="M64" s="3">
        <v>2</v>
      </c>
      <c r="N64" s="3"/>
      <c r="O64" s="3">
        <v>5</v>
      </c>
      <c r="P64" s="3">
        <v>7</v>
      </c>
      <c r="Q64" s="3"/>
      <c r="R64" s="3">
        <v>3</v>
      </c>
      <c r="S64" s="3">
        <v>1</v>
      </c>
      <c r="T64" s="3">
        <v>1</v>
      </c>
      <c r="U64" s="3">
        <v>38</v>
      </c>
      <c r="V64" s="3">
        <v>32</v>
      </c>
      <c r="W64" s="3"/>
    </row>
    <row r="65" spans="1:23" x14ac:dyDescent="0.25">
      <c r="A65" s="73" t="s">
        <v>53</v>
      </c>
      <c r="B65" s="70" t="s">
        <v>77</v>
      </c>
      <c r="C65" s="72">
        <f t="shared" si="2"/>
        <v>243</v>
      </c>
      <c r="D65" s="3"/>
      <c r="E65" s="3">
        <v>12</v>
      </c>
      <c r="F65" s="3"/>
      <c r="G65" s="3">
        <v>38</v>
      </c>
      <c r="H65" s="3">
        <v>41</v>
      </c>
      <c r="I65" s="3">
        <v>35</v>
      </c>
      <c r="J65" s="3">
        <v>20</v>
      </c>
      <c r="K65" s="3">
        <v>4</v>
      </c>
      <c r="L65" s="3">
        <v>2</v>
      </c>
      <c r="M65" s="3">
        <v>1</v>
      </c>
      <c r="N65" s="3"/>
      <c r="O65" s="3">
        <v>4</v>
      </c>
      <c r="P65" s="3">
        <v>7</v>
      </c>
      <c r="Q65" s="3">
        <v>1</v>
      </c>
      <c r="R65" s="3">
        <v>3</v>
      </c>
      <c r="S65" s="3">
        <v>1</v>
      </c>
      <c r="T65" s="3">
        <v>1</v>
      </c>
      <c r="U65" s="3">
        <v>36</v>
      </c>
      <c r="V65" s="3">
        <v>37</v>
      </c>
      <c r="W65" s="3"/>
    </row>
    <row r="66" spans="1:23" x14ac:dyDescent="0.25">
      <c r="A66" s="20" t="s">
        <v>53</v>
      </c>
      <c r="B66" s="3" t="s">
        <v>76</v>
      </c>
      <c r="C66" s="5">
        <f t="shared" si="2"/>
        <v>2</v>
      </c>
      <c r="D66" s="3"/>
      <c r="E66" s="3"/>
      <c r="F66" s="3">
        <v>1</v>
      </c>
      <c r="G66" s="3"/>
      <c r="H66" s="3"/>
      <c r="I66" s="3"/>
      <c r="J66" s="3"/>
      <c r="K66" s="3"/>
      <c r="L66" s="3"/>
      <c r="M66" s="3"/>
      <c r="N66" s="3"/>
      <c r="O66" s="3"/>
      <c r="P66" s="3">
        <v>1</v>
      </c>
      <c r="Q66" s="3"/>
      <c r="R66" s="3"/>
      <c r="S66" s="3"/>
      <c r="T66" s="3"/>
      <c r="U66" s="3"/>
      <c r="V66" s="3"/>
      <c r="W66" s="3"/>
    </row>
    <row r="67" spans="1:23" x14ac:dyDescent="0.25">
      <c r="A67" s="20" t="s">
        <v>53</v>
      </c>
      <c r="B67" s="3" t="s">
        <v>142</v>
      </c>
      <c r="C67" s="5">
        <f t="shared" si="2"/>
        <v>0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x14ac:dyDescent="0.25">
      <c r="A68" s="20" t="s">
        <v>53</v>
      </c>
      <c r="B68" s="3" t="s">
        <v>143</v>
      </c>
      <c r="C68" s="5">
        <f t="shared" si="2"/>
        <v>0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 x14ac:dyDescent="0.25">
      <c r="A69" s="20" t="s">
        <v>53</v>
      </c>
      <c r="B69" s="3" t="s">
        <v>144</v>
      </c>
      <c r="C69" s="5">
        <f t="shared" si="2"/>
        <v>0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 x14ac:dyDescent="0.25">
      <c r="A70" s="20" t="s">
        <v>53</v>
      </c>
      <c r="B70" s="3" t="s">
        <v>145</v>
      </c>
      <c r="C70" s="5">
        <f t="shared" si="2"/>
        <v>0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x14ac:dyDescent="0.25">
      <c r="A71" s="20" t="s">
        <v>53</v>
      </c>
      <c r="B71" s="3" t="s">
        <v>146</v>
      </c>
      <c r="C71" s="5">
        <f t="shared" si="2"/>
        <v>0</v>
      </c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x14ac:dyDescent="0.25">
      <c r="A72" s="20" t="s">
        <v>53</v>
      </c>
      <c r="B72" s="3" t="s">
        <v>147</v>
      </c>
      <c r="C72" s="5">
        <f t="shared" si="2"/>
        <v>4</v>
      </c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>
        <v>1</v>
      </c>
      <c r="V72" s="3">
        <v>3</v>
      </c>
      <c r="W72" s="3"/>
    </row>
    <row r="73" spans="1:23" x14ac:dyDescent="0.25">
      <c r="A73" s="20" t="s">
        <v>53</v>
      </c>
      <c r="B73" s="3" t="s">
        <v>148</v>
      </c>
      <c r="C73" s="5">
        <f t="shared" si="2"/>
        <v>3</v>
      </c>
      <c r="D73" s="3"/>
      <c r="E73" s="3"/>
      <c r="F73" s="3"/>
      <c r="G73" s="3"/>
      <c r="H73" s="3">
        <v>2</v>
      </c>
      <c r="I73" s="3"/>
      <c r="J73" s="3">
        <v>1</v>
      </c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x14ac:dyDescent="0.25">
      <c r="A74" s="20" t="s">
        <v>53</v>
      </c>
      <c r="B74" s="3" t="s">
        <v>149</v>
      </c>
      <c r="C74" s="5">
        <f t="shared" si="2"/>
        <v>1</v>
      </c>
      <c r="D74" s="3"/>
      <c r="E74" s="3"/>
      <c r="F74" s="3"/>
      <c r="G74" s="3"/>
      <c r="H74" s="3"/>
      <c r="I74" s="3"/>
      <c r="J74" s="3">
        <v>1</v>
      </c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x14ac:dyDescent="0.25">
      <c r="A75" s="20" t="s">
        <v>53</v>
      </c>
      <c r="B75" s="3" t="s">
        <v>150</v>
      </c>
      <c r="C75" s="5">
        <f t="shared" si="2"/>
        <v>1</v>
      </c>
      <c r="D75" s="3"/>
      <c r="E75" s="3"/>
      <c r="F75" s="3">
        <v>1</v>
      </c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 x14ac:dyDescent="0.25">
      <c r="A76" s="20" t="s">
        <v>53</v>
      </c>
      <c r="B76" s="3" t="s">
        <v>151</v>
      </c>
      <c r="C76" s="5">
        <f t="shared" si="2"/>
        <v>3</v>
      </c>
      <c r="D76" s="3"/>
      <c r="E76" s="3"/>
      <c r="F76" s="3"/>
      <c r="G76" s="3"/>
      <c r="H76" s="3"/>
      <c r="I76" s="3"/>
      <c r="J76" s="3"/>
      <c r="K76" s="3"/>
      <c r="L76" s="3"/>
      <c r="M76" s="3">
        <v>1</v>
      </c>
      <c r="N76" s="3">
        <v>1</v>
      </c>
      <c r="O76" s="3"/>
      <c r="P76" s="3"/>
      <c r="Q76" s="3"/>
      <c r="R76" s="3"/>
      <c r="S76" s="3"/>
      <c r="T76" s="3"/>
      <c r="U76" s="3"/>
      <c r="V76" s="3">
        <v>1</v>
      </c>
      <c r="W76" s="3"/>
    </row>
    <row r="77" spans="1:23" x14ac:dyDescent="0.25">
      <c r="A77" s="20" t="s">
        <v>53</v>
      </c>
      <c r="B77" s="3" t="s">
        <v>152</v>
      </c>
      <c r="C77" s="5">
        <f t="shared" si="2"/>
        <v>1</v>
      </c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>
        <v>1</v>
      </c>
      <c r="V77" s="3"/>
      <c r="W77" s="3"/>
    </row>
    <row r="78" spans="1:23" x14ac:dyDescent="0.25">
      <c r="A78" s="20" t="s">
        <v>53</v>
      </c>
      <c r="B78" s="3" t="s">
        <v>153</v>
      </c>
      <c r="C78" s="5">
        <f t="shared" si="2"/>
        <v>0</v>
      </c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 x14ac:dyDescent="0.25">
      <c r="A79" s="20" t="s">
        <v>53</v>
      </c>
      <c r="B79" s="3" t="s">
        <v>154</v>
      </c>
      <c r="C79" s="5">
        <f t="shared" si="2"/>
        <v>0</v>
      </c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x14ac:dyDescent="0.25">
      <c r="A80" s="20" t="s">
        <v>53</v>
      </c>
      <c r="B80" s="3" t="s">
        <v>155</v>
      </c>
      <c r="C80" s="5">
        <f t="shared" ref="C80:C143" si="3">SUM(D80:W80)</f>
        <v>1</v>
      </c>
      <c r="D80" s="3"/>
      <c r="E80" s="3">
        <v>1</v>
      </c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x14ac:dyDescent="0.25">
      <c r="A81" s="20" t="s">
        <v>53</v>
      </c>
      <c r="B81" s="3" t="s">
        <v>156</v>
      </c>
      <c r="C81" s="5">
        <f t="shared" si="3"/>
        <v>0</v>
      </c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x14ac:dyDescent="0.25">
      <c r="A82" s="20" t="s">
        <v>53</v>
      </c>
      <c r="B82" s="3" t="s">
        <v>157</v>
      </c>
      <c r="C82" s="5">
        <f t="shared" si="3"/>
        <v>0</v>
      </c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x14ac:dyDescent="0.25">
      <c r="A83" s="20" t="s">
        <v>53</v>
      </c>
      <c r="B83" s="3" t="s">
        <v>158</v>
      </c>
      <c r="C83" s="5">
        <f t="shared" si="3"/>
        <v>0</v>
      </c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x14ac:dyDescent="0.25">
      <c r="A84" s="20" t="s">
        <v>53</v>
      </c>
      <c r="B84" s="3" t="s">
        <v>159</v>
      </c>
      <c r="C84" s="5">
        <f t="shared" si="3"/>
        <v>0</v>
      </c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x14ac:dyDescent="0.25">
      <c r="A85" s="20" t="s">
        <v>53</v>
      </c>
      <c r="B85" s="3" t="s">
        <v>160</v>
      </c>
      <c r="C85" s="5">
        <f t="shared" si="3"/>
        <v>6</v>
      </c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>
        <v>6</v>
      </c>
      <c r="Q85" s="3"/>
      <c r="R85" s="3"/>
      <c r="S85" s="3"/>
      <c r="T85" s="3"/>
      <c r="U85" s="3"/>
      <c r="V85" s="3"/>
      <c r="W85" s="3"/>
    </row>
    <row r="86" spans="1:23" x14ac:dyDescent="0.25">
      <c r="A86" s="20" t="s">
        <v>53</v>
      </c>
      <c r="B86" s="3" t="s">
        <v>161</v>
      </c>
      <c r="C86" s="5">
        <f t="shared" si="3"/>
        <v>0</v>
      </c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x14ac:dyDescent="0.25">
      <c r="A87" s="20" t="s">
        <v>53</v>
      </c>
      <c r="B87" s="3" t="s">
        <v>162</v>
      </c>
      <c r="C87" s="5">
        <f t="shared" si="3"/>
        <v>0</v>
      </c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x14ac:dyDescent="0.25">
      <c r="A88" s="73" t="s">
        <v>54</v>
      </c>
      <c r="B88" s="70" t="s">
        <v>99</v>
      </c>
      <c r="C88" s="72">
        <f t="shared" si="3"/>
        <v>465</v>
      </c>
      <c r="D88" s="3">
        <v>13</v>
      </c>
      <c r="E88" s="3">
        <v>2</v>
      </c>
      <c r="F88" s="3"/>
      <c r="G88" s="3"/>
      <c r="H88" s="3"/>
      <c r="I88" s="3"/>
      <c r="J88" s="3">
        <v>3</v>
      </c>
      <c r="K88" s="3">
        <v>179</v>
      </c>
      <c r="L88" s="3">
        <v>61</v>
      </c>
      <c r="M88" s="3"/>
      <c r="N88" s="3">
        <v>1</v>
      </c>
      <c r="O88" s="3">
        <v>1</v>
      </c>
      <c r="P88" s="3">
        <v>2</v>
      </c>
      <c r="Q88" s="3">
        <v>22</v>
      </c>
      <c r="R88" s="3">
        <v>150</v>
      </c>
      <c r="S88" s="3">
        <v>3</v>
      </c>
      <c r="T88" s="3">
        <v>1</v>
      </c>
      <c r="U88" s="3">
        <v>1</v>
      </c>
      <c r="V88" s="3">
        <v>3</v>
      </c>
      <c r="W88" s="3">
        <v>23</v>
      </c>
    </row>
    <row r="89" spans="1:23" x14ac:dyDescent="0.25">
      <c r="A89" s="73" t="s">
        <v>54</v>
      </c>
      <c r="B89" s="70" t="s">
        <v>93</v>
      </c>
      <c r="C89" s="72">
        <f t="shared" si="3"/>
        <v>494</v>
      </c>
      <c r="D89" s="3">
        <v>58</v>
      </c>
      <c r="E89" s="3">
        <v>3</v>
      </c>
      <c r="F89" s="3">
        <v>2</v>
      </c>
      <c r="G89" s="3"/>
      <c r="H89" s="3">
        <v>1</v>
      </c>
      <c r="I89" s="3">
        <v>2</v>
      </c>
      <c r="J89" s="3">
        <v>4</v>
      </c>
      <c r="K89" s="3">
        <v>134</v>
      </c>
      <c r="L89" s="3">
        <v>34</v>
      </c>
      <c r="M89" s="3">
        <v>19</v>
      </c>
      <c r="N89" s="3">
        <v>9</v>
      </c>
      <c r="O89" s="3">
        <v>6</v>
      </c>
      <c r="P89" s="3">
        <v>19</v>
      </c>
      <c r="Q89" s="3">
        <v>29</v>
      </c>
      <c r="R89" s="3">
        <v>162</v>
      </c>
      <c r="S89" s="3">
        <v>3</v>
      </c>
      <c r="T89" s="3">
        <v>1</v>
      </c>
      <c r="U89" s="3"/>
      <c r="V89" s="3">
        <v>4</v>
      </c>
      <c r="W89" s="3">
        <v>4</v>
      </c>
    </row>
    <row r="90" spans="1:23" x14ac:dyDescent="0.25">
      <c r="A90" s="73" t="s">
        <v>54</v>
      </c>
      <c r="B90" s="70" t="s">
        <v>163</v>
      </c>
      <c r="C90" s="72">
        <f t="shared" si="3"/>
        <v>307</v>
      </c>
      <c r="D90" s="3"/>
      <c r="E90" s="3">
        <v>13</v>
      </c>
      <c r="F90" s="3"/>
      <c r="G90" s="3"/>
      <c r="H90" s="3"/>
      <c r="I90" s="3">
        <v>1</v>
      </c>
      <c r="J90" s="3">
        <v>1</v>
      </c>
      <c r="K90" s="3"/>
      <c r="L90" s="3"/>
      <c r="M90" s="3"/>
      <c r="N90" s="3">
        <v>2</v>
      </c>
      <c r="O90" s="3"/>
      <c r="P90" s="3">
        <v>2</v>
      </c>
      <c r="Q90" s="3"/>
      <c r="R90" s="3">
        <v>2</v>
      </c>
      <c r="S90" s="3">
        <v>71</v>
      </c>
      <c r="T90" s="3">
        <v>64</v>
      </c>
      <c r="U90" s="3">
        <v>72</v>
      </c>
      <c r="V90" s="3">
        <v>79</v>
      </c>
      <c r="W90" s="3"/>
    </row>
    <row r="91" spans="1:23" x14ac:dyDescent="0.25">
      <c r="A91" s="73" t="s">
        <v>54</v>
      </c>
      <c r="B91" s="70" t="s">
        <v>101</v>
      </c>
      <c r="C91" s="72">
        <f t="shared" si="3"/>
        <v>334</v>
      </c>
      <c r="D91" s="3">
        <v>1</v>
      </c>
      <c r="E91" s="3"/>
      <c r="F91" s="3"/>
      <c r="G91" s="3"/>
      <c r="H91" s="3">
        <v>45</v>
      </c>
      <c r="I91" s="3">
        <v>43</v>
      </c>
      <c r="J91" s="3">
        <v>37</v>
      </c>
      <c r="K91" s="3"/>
      <c r="L91" s="3">
        <v>2</v>
      </c>
      <c r="M91" s="3">
        <v>14</v>
      </c>
      <c r="N91" s="3">
        <v>6</v>
      </c>
      <c r="O91" s="3">
        <v>5</v>
      </c>
      <c r="P91" s="3">
        <v>15</v>
      </c>
      <c r="Q91" s="3"/>
      <c r="R91" s="3">
        <v>27</v>
      </c>
      <c r="S91" s="3">
        <v>73</v>
      </c>
      <c r="T91" s="3">
        <v>57</v>
      </c>
      <c r="U91" s="3"/>
      <c r="V91" s="3"/>
      <c r="W91" s="3">
        <v>9</v>
      </c>
    </row>
    <row r="92" spans="1:23" x14ac:dyDescent="0.25">
      <c r="A92" s="73" t="s">
        <v>54</v>
      </c>
      <c r="B92" s="70" t="s">
        <v>164</v>
      </c>
      <c r="C92" s="72">
        <f t="shared" si="3"/>
        <v>461</v>
      </c>
      <c r="D92" s="3">
        <v>44</v>
      </c>
      <c r="E92" s="3">
        <v>124</v>
      </c>
      <c r="F92" s="3">
        <v>34</v>
      </c>
      <c r="G92" s="3">
        <v>37</v>
      </c>
      <c r="H92" s="3">
        <v>87</v>
      </c>
      <c r="I92" s="3">
        <v>118</v>
      </c>
      <c r="J92" s="3"/>
      <c r="K92" s="3"/>
      <c r="L92" s="3">
        <v>1</v>
      </c>
      <c r="M92" s="3"/>
      <c r="N92" s="3"/>
      <c r="O92" s="3"/>
      <c r="P92" s="3">
        <v>1</v>
      </c>
      <c r="Q92" s="3">
        <v>1</v>
      </c>
      <c r="R92" s="3">
        <v>2</v>
      </c>
      <c r="S92" s="3"/>
      <c r="T92" s="3"/>
      <c r="U92" s="3">
        <v>1</v>
      </c>
      <c r="V92" s="3">
        <v>1</v>
      </c>
      <c r="W92" s="3">
        <v>10</v>
      </c>
    </row>
    <row r="93" spans="1:23" x14ac:dyDescent="0.25">
      <c r="A93" s="73" t="s">
        <v>54</v>
      </c>
      <c r="B93" s="70" t="s">
        <v>165</v>
      </c>
      <c r="C93" s="72">
        <f t="shared" si="3"/>
        <v>445</v>
      </c>
      <c r="D93" s="3"/>
      <c r="E93" s="3">
        <v>125</v>
      </c>
      <c r="F93" s="3">
        <v>88</v>
      </c>
      <c r="G93" s="3">
        <v>103</v>
      </c>
      <c r="H93" s="3"/>
      <c r="I93" s="3"/>
      <c r="J93" s="3"/>
      <c r="K93" s="3"/>
      <c r="L93" s="3"/>
      <c r="M93" s="3"/>
      <c r="N93" s="3"/>
      <c r="O93" s="3">
        <v>1</v>
      </c>
      <c r="P93" s="3">
        <v>3</v>
      </c>
      <c r="Q93" s="3"/>
      <c r="R93" s="3"/>
      <c r="S93" s="3"/>
      <c r="T93" s="3"/>
      <c r="U93" s="3">
        <v>62</v>
      </c>
      <c r="V93" s="3">
        <v>63</v>
      </c>
      <c r="W93" s="3"/>
    </row>
    <row r="94" spans="1:23" x14ac:dyDescent="0.25">
      <c r="A94" s="73" t="s">
        <v>54</v>
      </c>
      <c r="B94" s="70" t="s">
        <v>166</v>
      </c>
      <c r="C94" s="72">
        <f t="shared" si="3"/>
        <v>204</v>
      </c>
      <c r="D94" s="3"/>
      <c r="E94" s="3">
        <v>36</v>
      </c>
      <c r="F94" s="3">
        <v>84</v>
      </c>
      <c r="G94" s="3">
        <v>83</v>
      </c>
      <c r="H94" s="3"/>
      <c r="I94" s="3"/>
      <c r="J94" s="3"/>
      <c r="K94" s="3"/>
      <c r="L94" s="3"/>
      <c r="M94" s="3"/>
      <c r="N94" s="3"/>
      <c r="O94" s="3"/>
      <c r="P94" s="3">
        <v>1</v>
      </c>
      <c r="Q94" s="3"/>
      <c r="R94" s="3"/>
      <c r="S94" s="3"/>
      <c r="T94" s="3"/>
      <c r="U94" s="3"/>
      <c r="V94" s="3"/>
      <c r="W94" s="3"/>
    </row>
    <row r="95" spans="1:23" x14ac:dyDescent="0.25">
      <c r="A95" s="20" t="s">
        <v>54</v>
      </c>
      <c r="B95" s="3" t="s">
        <v>167</v>
      </c>
      <c r="C95" s="5">
        <f t="shared" si="3"/>
        <v>27</v>
      </c>
      <c r="D95" s="3"/>
      <c r="E95" s="3">
        <v>13</v>
      </c>
      <c r="F95" s="3">
        <v>9</v>
      </c>
      <c r="G95" s="3">
        <v>5</v>
      </c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 x14ac:dyDescent="0.25">
      <c r="A96" s="20" t="s">
        <v>54</v>
      </c>
      <c r="B96" s="3" t="s">
        <v>168</v>
      </c>
      <c r="C96" s="5">
        <f t="shared" si="3"/>
        <v>3</v>
      </c>
      <c r="D96" s="3"/>
      <c r="E96" s="3"/>
      <c r="F96" s="3"/>
      <c r="G96" s="3"/>
      <c r="H96" s="3"/>
      <c r="I96" s="3"/>
      <c r="J96" s="3"/>
      <c r="K96" s="3"/>
      <c r="L96" s="3"/>
      <c r="M96" s="3">
        <v>3</v>
      </c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x14ac:dyDescent="0.25">
      <c r="A97" s="20" t="s">
        <v>54</v>
      </c>
      <c r="B97" s="3" t="s">
        <v>169</v>
      </c>
      <c r="C97" s="5">
        <f t="shared" si="3"/>
        <v>49</v>
      </c>
      <c r="D97" s="3"/>
      <c r="E97" s="3"/>
      <c r="F97" s="3"/>
      <c r="G97" s="3"/>
      <c r="H97" s="3">
        <v>11</v>
      </c>
      <c r="I97" s="3">
        <v>15</v>
      </c>
      <c r="J97" s="3">
        <v>23</v>
      </c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 x14ac:dyDescent="0.25">
      <c r="A98" s="20" t="s">
        <v>54</v>
      </c>
      <c r="B98" s="3" t="s">
        <v>81</v>
      </c>
      <c r="C98" s="5">
        <f t="shared" si="3"/>
        <v>0</v>
      </c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 x14ac:dyDescent="0.25">
      <c r="A99" s="20" t="s">
        <v>54</v>
      </c>
      <c r="B99" s="3" t="s">
        <v>170</v>
      </c>
      <c r="C99" s="5">
        <f t="shared" si="3"/>
        <v>7</v>
      </c>
      <c r="D99" s="3"/>
      <c r="E99" s="3">
        <v>1</v>
      </c>
      <c r="F99" s="3"/>
      <c r="G99" s="3">
        <v>6</v>
      </c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 x14ac:dyDescent="0.25">
      <c r="A100" s="20" t="s">
        <v>54</v>
      </c>
      <c r="B100" s="3" t="s">
        <v>171</v>
      </c>
      <c r="C100" s="5">
        <f t="shared" si="3"/>
        <v>0</v>
      </c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 x14ac:dyDescent="0.25">
      <c r="A101" s="20" t="s">
        <v>54</v>
      </c>
      <c r="B101" s="3" t="s">
        <v>172</v>
      </c>
      <c r="C101" s="5">
        <f t="shared" si="3"/>
        <v>0</v>
      </c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 x14ac:dyDescent="0.25">
      <c r="A102" s="20" t="s">
        <v>54</v>
      </c>
      <c r="B102" s="3" t="s">
        <v>173</v>
      </c>
      <c r="C102" s="5">
        <f t="shared" si="3"/>
        <v>1</v>
      </c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>
        <v>1</v>
      </c>
      <c r="T102" s="3"/>
      <c r="U102" s="3"/>
      <c r="V102" s="3"/>
      <c r="W102" s="3"/>
    </row>
    <row r="103" spans="1:23" x14ac:dyDescent="0.25">
      <c r="A103" s="20" t="s">
        <v>54</v>
      </c>
      <c r="B103" s="3" t="s">
        <v>174</v>
      </c>
      <c r="C103" s="5">
        <f t="shared" si="3"/>
        <v>18</v>
      </c>
      <c r="D103" s="3"/>
      <c r="E103">
        <v>13</v>
      </c>
      <c r="F103" s="3">
        <v>5</v>
      </c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 x14ac:dyDescent="0.25">
      <c r="A104" s="20" t="s">
        <v>54</v>
      </c>
      <c r="B104" s="3" t="s">
        <v>80</v>
      </c>
      <c r="C104" s="5">
        <f t="shared" si="3"/>
        <v>27</v>
      </c>
      <c r="D104" s="3"/>
      <c r="E104" s="3"/>
      <c r="F104" s="3"/>
      <c r="G104" s="3"/>
      <c r="H104" s="3">
        <v>6</v>
      </c>
      <c r="I104">
        <v>14</v>
      </c>
      <c r="J104" s="3">
        <v>7</v>
      </c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1:23" x14ac:dyDescent="0.25">
      <c r="A105" s="73" t="s">
        <v>54</v>
      </c>
      <c r="B105" s="70" t="s">
        <v>175</v>
      </c>
      <c r="C105" s="72">
        <f t="shared" si="3"/>
        <v>93</v>
      </c>
      <c r="D105" s="3"/>
      <c r="E105" s="3"/>
      <c r="F105" s="3"/>
      <c r="G105" s="3">
        <v>1</v>
      </c>
      <c r="H105" s="3">
        <v>22</v>
      </c>
      <c r="I105" s="3">
        <v>42</v>
      </c>
      <c r="J105" s="3">
        <v>27</v>
      </c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>
        <v>1</v>
      </c>
      <c r="V105" s="3"/>
      <c r="W105" s="3"/>
    </row>
    <row r="106" spans="1:23" x14ac:dyDescent="0.25">
      <c r="A106" s="73" t="s">
        <v>54</v>
      </c>
      <c r="B106" s="70" t="s">
        <v>176</v>
      </c>
      <c r="C106" s="72">
        <f t="shared" si="3"/>
        <v>153</v>
      </c>
      <c r="D106" s="3"/>
      <c r="E106" s="3"/>
      <c r="F106" s="3"/>
      <c r="G106" s="3"/>
      <c r="H106" s="3">
        <v>37</v>
      </c>
      <c r="I106" s="3">
        <v>69</v>
      </c>
      <c r="J106" s="3">
        <v>39</v>
      </c>
      <c r="K106" s="3">
        <v>1</v>
      </c>
      <c r="L106" s="3">
        <v>1</v>
      </c>
      <c r="M106" s="3"/>
      <c r="N106" s="3"/>
      <c r="O106" s="3">
        <v>1</v>
      </c>
      <c r="P106" s="3"/>
      <c r="Q106" s="3"/>
      <c r="R106" s="3"/>
      <c r="S106" s="3">
        <v>5</v>
      </c>
      <c r="T106" s="3"/>
      <c r="U106" s="3"/>
      <c r="V106" s="3"/>
      <c r="W106" s="3"/>
    </row>
    <row r="107" spans="1:23" x14ac:dyDescent="0.25">
      <c r="A107" s="20" t="s">
        <v>54</v>
      </c>
      <c r="B107" s="3" t="s">
        <v>177</v>
      </c>
      <c r="C107" s="5">
        <f t="shared" si="3"/>
        <v>4</v>
      </c>
      <c r="D107" s="3"/>
      <c r="E107" s="3"/>
      <c r="F107" s="3"/>
      <c r="G107" s="3"/>
      <c r="H107" s="3"/>
      <c r="I107" s="3"/>
      <c r="J107" s="3"/>
      <c r="K107" s="3">
        <v>4</v>
      </c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 x14ac:dyDescent="0.25">
      <c r="A108" s="20" t="s">
        <v>54</v>
      </c>
      <c r="B108" s="3" t="s">
        <v>178</v>
      </c>
      <c r="C108" s="5">
        <f t="shared" si="3"/>
        <v>2</v>
      </c>
      <c r="D108" s="3"/>
      <c r="E108" s="3"/>
      <c r="F108" s="3"/>
      <c r="G108" s="3"/>
      <c r="H108" s="3"/>
      <c r="I108" s="3"/>
      <c r="J108" s="3"/>
      <c r="K108" s="3">
        <v>2</v>
      </c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 x14ac:dyDescent="0.25">
      <c r="A109" s="20" t="s">
        <v>54</v>
      </c>
      <c r="B109" s="3" t="s">
        <v>179</v>
      </c>
      <c r="C109" s="5">
        <f t="shared" si="3"/>
        <v>19</v>
      </c>
      <c r="D109" s="3"/>
      <c r="E109" s="3"/>
      <c r="F109" s="3"/>
      <c r="G109" s="3"/>
      <c r="H109" s="3"/>
      <c r="I109" s="3"/>
      <c r="J109" s="3"/>
      <c r="K109" s="3"/>
      <c r="L109" s="3">
        <v>19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 x14ac:dyDescent="0.25">
      <c r="A110" s="20" t="s">
        <v>54</v>
      </c>
      <c r="B110" s="3" t="s">
        <v>180</v>
      </c>
      <c r="C110" s="5">
        <f t="shared" si="3"/>
        <v>3</v>
      </c>
      <c r="D110" s="3">
        <v>3</v>
      </c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</row>
    <row r="111" spans="1:23" x14ac:dyDescent="0.25">
      <c r="A111" s="20" t="s">
        <v>54</v>
      </c>
      <c r="B111" s="3" t="s">
        <v>181</v>
      </c>
      <c r="C111" s="5">
        <f t="shared" si="3"/>
        <v>5</v>
      </c>
      <c r="D111" s="3">
        <v>5</v>
      </c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</row>
    <row r="112" spans="1:23" x14ac:dyDescent="0.25">
      <c r="A112" s="20" t="s">
        <v>54</v>
      </c>
      <c r="B112" s="3" t="s">
        <v>182</v>
      </c>
      <c r="C112" s="5">
        <f t="shared" si="3"/>
        <v>22</v>
      </c>
      <c r="D112" s="3"/>
      <c r="E112" s="3">
        <v>19</v>
      </c>
      <c r="F112" s="3"/>
      <c r="G112" s="3">
        <v>3</v>
      </c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</row>
    <row r="113" spans="1:23" x14ac:dyDescent="0.25">
      <c r="A113" s="20" t="s">
        <v>54</v>
      </c>
      <c r="B113" s="3" t="s">
        <v>183</v>
      </c>
      <c r="C113" s="5">
        <f t="shared" si="3"/>
        <v>4</v>
      </c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>
        <v>2</v>
      </c>
      <c r="V113" s="3">
        <v>2</v>
      </c>
      <c r="W113" s="3"/>
    </row>
    <row r="114" spans="1:23" x14ac:dyDescent="0.25">
      <c r="A114" s="20" t="s">
        <v>54</v>
      </c>
      <c r="B114" s="3" t="s">
        <v>184</v>
      </c>
      <c r="C114" s="5">
        <f t="shared" si="3"/>
        <v>3</v>
      </c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>
        <v>3</v>
      </c>
      <c r="T114" s="3"/>
      <c r="U114" s="3"/>
      <c r="V114" s="3"/>
      <c r="W114" s="3"/>
    </row>
    <row r="115" spans="1:23" x14ac:dyDescent="0.25">
      <c r="A115" s="20" t="s">
        <v>54</v>
      </c>
      <c r="B115" s="3" t="s">
        <v>185</v>
      </c>
      <c r="C115" s="5">
        <f t="shared" si="3"/>
        <v>0</v>
      </c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</row>
    <row r="116" spans="1:23" x14ac:dyDescent="0.25">
      <c r="A116" s="20" t="s">
        <v>54</v>
      </c>
      <c r="B116" s="3" t="s">
        <v>98</v>
      </c>
      <c r="C116" s="5">
        <f t="shared" si="3"/>
        <v>3</v>
      </c>
      <c r="D116" s="3"/>
      <c r="E116" s="3">
        <v>2</v>
      </c>
      <c r="F116" s="3"/>
      <c r="G116" s="3">
        <v>1</v>
      </c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</row>
    <row r="117" spans="1:23" x14ac:dyDescent="0.25">
      <c r="A117" s="20" t="s">
        <v>54</v>
      </c>
      <c r="B117" s="3" t="s">
        <v>186</v>
      </c>
      <c r="C117" s="5">
        <f t="shared" si="3"/>
        <v>0</v>
      </c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</row>
    <row r="118" spans="1:23" x14ac:dyDescent="0.25">
      <c r="A118" s="20" t="s">
        <v>54</v>
      </c>
      <c r="B118" s="3" t="s">
        <v>187</v>
      </c>
      <c r="C118" s="5">
        <f t="shared" si="3"/>
        <v>13</v>
      </c>
      <c r="D118" s="3"/>
      <c r="E118" s="3"/>
      <c r="F118" s="3">
        <v>6</v>
      </c>
      <c r="G118" s="3">
        <v>7</v>
      </c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</row>
    <row r="119" spans="1:23" x14ac:dyDescent="0.25">
      <c r="A119" s="20" t="s">
        <v>54</v>
      </c>
      <c r="B119" s="3" t="s">
        <v>188</v>
      </c>
      <c r="C119" s="5">
        <f t="shared" si="3"/>
        <v>0</v>
      </c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</row>
    <row r="120" spans="1:23" x14ac:dyDescent="0.25">
      <c r="A120" s="20" t="s">
        <v>54</v>
      </c>
      <c r="B120" s="3" t="s">
        <v>189</v>
      </c>
      <c r="C120" s="5">
        <f t="shared" si="3"/>
        <v>1</v>
      </c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>
        <v>1</v>
      </c>
      <c r="T120" s="3"/>
      <c r="U120" s="3"/>
      <c r="V120" s="3"/>
      <c r="W120" s="3"/>
    </row>
    <row r="121" spans="1:23" x14ac:dyDescent="0.25">
      <c r="A121" s="20" t="s">
        <v>54</v>
      </c>
      <c r="B121" s="3" t="s">
        <v>190</v>
      </c>
      <c r="C121" s="5">
        <f t="shared" si="3"/>
        <v>0</v>
      </c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</row>
    <row r="122" spans="1:23" x14ac:dyDescent="0.25">
      <c r="A122" s="20" t="s">
        <v>54</v>
      </c>
      <c r="B122" s="3" t="s">
        <v>191</v>
      </c>
      <c r="C122" s="5">
        <f t="shared" si="3"/>
        <v>0</v>
      </c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3" x14ac:dyDescent="0.25">
      <c r="A123" s="73" t="s">
        <v>55</v>
      </c>
      <c r="B123" s="70" t="s">
        <v>192</v>
      </c>
      <c r="C123" s="72">
        <f t="shared" si="3"/>
        <v>36</v>
      </c>
      <c r="D123" s="3"/>
      <c r="E123" s="3">
        <v>1</v>
      </c>
      <c r="F123" s="3"/>
      <c r="G123" s="3"/>
      <c r="H123" s="3">
        <v>5</v>
      </c>
      <c r="I123" s="3"/>
      <c r="J123" s="3"/>
      <c r="K123" s="3"/>
      <c r="L123" s="3"/>
      <c r="M123" s="3">
        <v>6</v>
      </c>
      <c r="N123" s="3">
        <v>7</v>
      </c>
      <c r="O123" s="3">
        <v>4</v>
      </c>
      <c r="P123" s="3">
        <v>11</v>
      </c>
      <c r="Q123" s="3"/>
      <c r="R123" s="3"/>
      <c r="S123" s="3"/>
      <c r="T123" s="3"/>
      <c r="U123" s="3">
        <v>2</v>
      </c>
      <c r="V123" s="3"/>
      <c r="W123" s="3"/>
    </row>
    <row r="124" spans="1:23" x14ac:dyDescent="0.25">
      <c r="A124" s="20" t="s">
        <v>55</v>
      </c>
      <c r="B124" s="3" t="s">
        <v>82</v>
      </c>
      <c r="C124" s="5">
        <f t="shared" si="3"/>
        <v>11</v>
      </c>
      <c r="D124" s="3">
        <v>1</v>
      </c>
      <c r="E124" s="3"/>
      <c r="F124" s="3"/>
      <c r="G124" s="3"/>
      <c r="H124" s="3"/>
      <c r="I124" s="3"/>
      <c r="J124" s="3"/>
      <c r="K124" s="3"/>
      <c r="L124" s="3"/>
      <c r="M124" s="3"/>
      <c r="N124" s="3">
        <v>1</v>
      </c>
      <c r="O124" s="3"/>
      <c r="P124" s="3"/>
      <c r="Q124" s="3">
        <v>2</v>
      </c>
      <c r="R124" s="3">
        <v>1</v>
      </c>
      <c r="S124" s="3"/>
      <c r="T124" s="3"/>
      <c r="U124" s="3">
        <v>4</v>
      </c>
      <c r="V124" s="3">
        <v>2</v>
      </c>
      <c r="W124" s="3"/>
    </row>
    <row r="125" spans="1:23" x14ac:dyDescent="0.25">
      <c r="A125" s="20" t="s">
        <v>55</v>
      </c>
      <c r="B125" s="3" t="s">
        <v>193</v>
      </c>
      <c r="C125" s="5">
        <f t="shared" si="3"/>
        <v>2</v>
      </c>
      <c r="D125" s="3"/>
      <c r="E125" s="3"/>
      <c r="F125" s="3"/>
      <c r="G125" s="3"/>
      <c r="H125" s="3">
        <v>1</v>
      </c>
      <c r="I125" s="3"/>
      <c r="J125" s="3"/>
      <c r="K125" s="3"/>
      <c r="L125" s="3"/>
      <c r="M125" s="3"/>
      <c r="N125" s="3"/>
      <c r="O125" s="3">
        <v>1</v>
      </c>
      <c r="P125" s="3"/>
      <c r="Q125" s="3"/>
      <c r="R125" s="3"/>
      <c r="S125" s="3"/>
      <c r="T125" s="3"/>
      <c r="U125" s="3"/>
      <c r="V125" s="3"/>
      <c r="W125" s="3"/>
    </row>
    <row r="126" spans="1:23" x14ac:dyDescent="0.25">
      <c r="A126" s="20" t="s">
        <v>55</v>
      </c>
      <c r="B126" s="3" t="s">
        <v>194</v>
      </c>
      <c r="C126" s="5">
        <f t="shared" si="3"/>
        <v>1</v>
      </c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>
        <v>1</v>
      </c>
      <c r="O126" s="3"/>
      <c r="P126" s="3"/>
      <c r="Q126" s="3"/>
      <c r="R126" s="3"/>
      <c r="S126" s="3"/>
      <c r="T126" s="3"/>
      <c r="U126" s="3"/>
      <c r="V126" s="3"/>
      <c r="W126" s="3"/>
    </row>
    <row r="127" spans="1:23" x14ac:dyDescent="0.25">
      <c r="A127" s="20" t="s">
        <v>55</v>
      </c>
      <c r="B127" s="3" t="s">
        <v>195</v>
      </c>
      <c r="C127" s="5">
        <f t="shared" si="3"/>
        <v>2</v>
      </c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>
        <v>1</v>
      </c>
      <c r="O127" s="3">
        <v>1</v>
      </c>
      <c r="P127" s="3"/>
      <c r="Q127" s="3"/>
      <c r="R127" s="3"/>
      <c r="S127" s="3"/>
      <c r="T127" s="3"/>
      <c r="U127" s="3"/>
      <c r="V127" s="3"/>
      <c r="W127" s="3"/>
    </row>
    <row r="128" spans="1:23" x14ac:dyDescent="0.25">
      <c r="A128" s="20" t="s">
        <v>55</v>
      </c>
      <c r="B128" s="3" t="s">
        <v>83</v>
      </c>
      <c r="C128" s="5">
        <f t="shared" si="3"/>
        <v>7</v>
      </c>
      <c r="D128" s="3">
        <v>1</v>
      </c>
      <c r="E128" s="3"/>
      <c r="F128" s="3"/>
      <c r="G128" s="3"/>
      <c r="H128" s="3">
        <v>1</v>
      </c>
      <c r="I128" s="3"/>
      <c r="J128" s="3"/>
      <c r="K128" s="3"/>
      <c r="L128" s="3"/>
      <c r="M128" s="3">
        <v>2</v>
      </c>
      <c r="N128" s="3">
        <v>1</v>
      </c>
      <c r="O128" s="3">
        <v>1</v>
      </c>
      <c r="P128" s="3"/>
      <c r="Q128" s="3"/>
      <c r="R128" s="3">
        <v>1</v>
      </c>
      <c r="S128" s="3"/>
      <c r="T128" s="3"/>
      <c r="U128" s="3"/>
      <c r="V128" s="3"/>
      <c r="W128" s="3"/>
    </row>
    <row r="129" spans="1:23" x14ac:dyDescent="0.25">
      <c r="A129" s="20" t="s">
        <v>7</v>
      </c>
      <c r="B129" s="3" t="s">
        <v>86</v>
      </c>
      <c r="C129" s="5">
        <f t="shared" si="3"/>
        <v>88</v>
      </c>
      <c r="D129" s="3"/>
      <c r="E129" s="3">
        <v>3</v>
      </c>
      <c r="F129" s="3">
        <v>30</v>
      </c>
      <c r="G129" s="3">
        <v>12</v>
      </c>
      <c r="H129" s="3">
        <v>12</v>
      </c>
      <c r="I129" s="3"/>
      <c r="J129" s="3">
        <v>5</v>
      </c>
      <c r="K129" s="3"/>
      <c r="L129" s="3"/>
      <c r="M129" s="3">
        <v>6</v>
      </c>
      <c r="N129" s="3"/>
      <c r="O129" s="3"/>
      <c r="P129" s="3">
        <v>19</v>
      </c>
      <c r="Q129" s="3"/>
      <c r="R129" s="3"/>
      <c r="S129" s="3">
        <v>1</v>
      </c>
      <c r="T129" s="3"/>
      <c r="U129" s="3"/>
      <c r="V129" s="3"/>
      <c r="W129" s="3"/>
    </row>
    <row r="130" spans="1:23" x14ac:dyDescent="0.25">
      <c r="A130" s="73" t="s">
        <v>7</v>
      </c>
      <c r="B130" s="70" t="s">
        <v>196</v>
      </c>
      <c r="C130" s="72">
        <f t="shared" si="3"/>
        <v>170</v>
      </c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>
        <v>1</v>
      </c>
      <c r="Q130" s="3"/>
      <c r="R130" s="3"/>
      <c r="S130" s="3">
        <v>78</v>
      </c>
      <c r="T130" s="3">
        <v>91</v>
      </c>
      <c r="U130" s="3"/>
      <c r="V130" s="3"/>
      <c r="W130" s="3"/>
    </row>
    <row r="131" spans="1:23" x14ac:dyDescent="0.25">
      <c r="A131" s="73" t="s">
        <v>7</v>
      </c>
      <c r="B131" s="70" t="s">
        <v>197</v>
      </c>
      <c r="C131" s="72">
        <f t="shared" si="3"/>
        <v>102</v>
      </c>
      <c r="D131" s="3"/>
      <c r="E131" s="3"/>
      <c r="F131" s="3"/>
      <c r="G131" s="3"/>
      <c r="H131" s="3"/>
      <c r="I131" s="3"/>
      <c r="J131" s="3"/>
      <c r="K131" s="3">
        <v>47</v>
      </c>
      <c r="L131" s="3">
        <v>7</v>
      </c>
      <c r="M131" s="3"/>
      <c r="N131" s="3"/>
      <c r="O131" s="3"/>
      <c r="P131" s="3">
        <v>1</v>
      </c>
      <c r="Q131" s="3"/>
      <c r="R131" s="3">
        <v>47</v>
      </c>
      <c r="S131" s="3"/>
      <c r="T131" s="3"/>
      <c r="U131" s="3"/>
      <c r="V131" s="3"/>
      <c r="W131" s="3"/>
    </row>
    <row r="132" spans="1:23" x14ac:dyDescent="0.25">
      <c r="A132" s="20" t="s">
        <v>7</v>
      </c>
      <c r="B132" s="3" t="s">
        <v>198</v>
      </c>
      <c r="C132" s="5">
        <f t="shared" si="3"/>
        <v>51</v>
      </c>
      <c r="D132" s="3"/>
      <c r="E132" s="3">
        <v>1</v>
      </c>
      <c r="F132" s="3">
        <v>20</v>
      </c>
      <c r="G132" s="3">
        <v>11</v>
      </c>
      <c r="H132" s="3">
        <v>7</v>
      </c>
      <c r="I132" s="3">
        <v>4</v>
      </c>
      <c r="J132" s="3">
        <v>7</v>
      </c>
      <c r="K132" s="3">
        <v>1</v>
      </c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spans="1:23" x14ac:dyDescent="0.25">
      <c r="A133" s="20" t="s">
        <v>7</v>
      </c>
      <c r="B133" s="3" t="s">
        <v>199</v>
      </c>
      <c r="C133" s="5">
        <f t="shared" si="3"/>
        <v>75</v>
      </c>
      <c r="D133" s="3"/>
      <c r="E133" s="3"/>
      <c r="F133" s="3"/>
      <c r="G133" s="3"/>
      <c r="H133" s="3"/>
      <c r="I133" s="3"/>
      <c r="J133" s="3"/>
      <c r="K133" s="3">
        <v>54</v>
      </c>
      <c r="L133" s="3">
        <v>9</v>
      </c>
      <c r="M133" s="3"/>
      <c r="N133" s="3"/>
      <c r="O133" s="3"/>
      <c r="P133" s="3">
        <v>1</v>
      </c>
      <c r="Q133" s="3"/>
      <c r="R133" s="3">
        <v>11</v>
      </c>
      <c r="S133" s="3"/>
      <c r="T133" s="3"/>
      <c r="U133" s="3"/>
      <c r="V133" s="3"/>
      <c r="W133" s="3"/>
    </row>
    <row r="134" spans="1:23" x14ac:dyDescent="0.25">
      <c r="A134" s="20" t="s">
        <v>7</v>
      </c>
      <c r="B134" s="3" t="s">
        <v>200</v>
      </c>
      <c r="C134" s="5">
        <f t="shared" si="3"/>
        <v>0</v>
      </c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spans="1:23" x14ac:dyDescent="0.25">
      <c r="A135" s="20" t="s">
        <v>7</v>
      </c>
      <c r="B135" s="3" t="s">
        <v>201</v>
      </c>
      <c r="C135" s="5">
        <f t="shared" si="3"/>
        <v>4</v>
      </c>
      <c r="D135" s="3"/>
      <c r="E135" s="3"/>
      <c r="F135" s="3"/>
      <c r="G135" s="3"/>
      <c r="H135" s="3"/>
      <c r="I135" s="3"/>
      <c r="J135" s="3">
        <v>4</v>
      </c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spans="1:23" x14ac:dyDescent="0.25">
      <c r="A136" s="20" t="s">
        <v>7</v>
      </c>
      <c r="B136" s="3" t="s">
        <v>202</v>
      </c>
      <c r="C136" s="5">
        <f t="shared" si="3"/>
        <v>0</v>
      </c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spans="1:23" x14ac:dyDescent="0.25">
      <c r="A137" s="20" t="s">
        <v>7</v>
      </c>
      <c r="B137" s="3" t="s">
        <v>203</v>
      </c>
      <c r="C137" s="5">
        <f t="shared" si="3"/>
        <v>0</v>
      </c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</row>
    <row r="138" spans="1:23" x14ac:dyDescent="0.25">
      <c r="A138" s="20" t="s">
        <v>7</v>
      </c>
      <c r="B138" s="3" t="s">
        <v>204</v>
      </c>
      <c r="C138" s="5">
        <f t="shared" si="3"/>
        <v>0</v>
      </c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</row>
    <row r="139" spans="1:23" x14ac:dyDescent="0.25">
      <c r="A139" s="20" t="s">
        <v>7</v>
      </c>
      <c r="B139" s="3" t="s">
        <v>205</v>
      </c>
      <c r="C139" s="5">
        <f t="shared" si="3"/>
        <v>5</v>
      </c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>
        <v>5</v>
      </c>
      <c r="Q139" s="3"/>
      <c r="R139" s="3"/>
      <c r="S139" s="3"/>
      <c r="T139" s="3"/>
      <c r="U139" s="3"/>
      <c r="V139" s="3"/>
      <c r="W139" s="3"/>
    </row>
    <row r="140" spans="1:23" x14ac:dyDescent="0.25">
      <c r="A140" s="20" t="s">
        <v>7</v>
      </c>
      <c r="B140" s="3" t="s">
        <v>206</v>
      </c>
      <c r="C140" s="5">
        <f t="shared" si="3"/>
        <v>0</v>
      </c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</row>
    <row r="141" spans="1:23" x14ac:dyDescent="0.25">
      <c r="A141" s="20" t="s">
        <v>7</v>
      </c>
      <c r="B141" s="3" t="s">
        <v>207</v>
      </c>
      <c r="C141" s="5">
        <f t="shared" si="3"/>
        <v>7</v>
      </c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>
        <v>7</v>
      </c>
      <c r="Q141" s="3"/>
      <c r="R141" s="3"/>
      <c r="S141" s="3"/>
      <c r="T141" s="3"/>
      <c r="U141" s="3"/>
      <c r="V141" s="3"/>
      <c r="W141" s="3"/>
    </row>
    <row r="142" spans="1:23" x14ac:dyDescent="0.25">
      <c r="A142" s="20" t="s">
        <v>7</v>
      </c>
      <c r="B142" s="3" t="s">
        <v>208</v>
      </c>
      <c r="C142" s="5">
        <f t="shared" si="3"/>
        <v>0</v>
      </c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</row>
    <row r="143" spans="1:23" x14ac:dyDescent="0.25">
      <c r="A143" s="20" t="s">
        <v>56</v>
      </c>
      <c r="B143" s="3" t="s">
        <v>209</v>
      </c>
      <c r="C143" s="5">
        <f t="shared" si="3"/>
        <v>161</v>
      </c>
      <c r="D143" s="3">
        <v>2</v>
      </c>
      <c r="E143" s="3">
        <v>9</v>
      </c>
      <c r="F143" s="3">
        <v>9</v>
      </c>
      <c r="G143" s="3">
        <v>3</v>
      </c>
      <c r="H143" s="3">
        <v>9</v>
      </c>
      <c r="I143" s="3">
        <v>15</v>
      </c>
      <c r="J143" s="3">
        <v>13</v>
      </c>
      <c r="K143" s="3"/>
      <c r="L143" s="3">
        <v>38</v>
      </c>
      <c r="M143" s="3">
        <v>2</v>
      </c>
      <c r="N143" s="3"/>
      <c r="O143" s="3"/>
      <c r="P143" s="3">
        <v>1</v>
      </c>
      <c r="Q143" s="3"/>
      <c r="R143" s="3"/>
      <c r="S143" s="3"/>
      <c r="T143" s="3"/>
      <c r="U143" s="3">
        <v>29</v>
      </c>
      <c r="V143" s="3">
        <v>31</v>
      </c>
      <c r="W143" s="3"/>
    </row>
    <row r="144" spans="1:23" x14ac:dyDescent="0.25">
      <c r="A144" s="73" t="s">
        <v>56</v>
      </c>
      <c r="B144" s="70" t="s">
        <v>210</v>
      </c>
      <c r="C144" s="72">
        <f t="shared" ref="C144:C170" si="4">SUM(D144:W144)</f>
        <v>193</v>
      </c>
      <c r="D144" s="3"/>
      <c r="E144" s="3"/>
      <c r="F144" s="3">
        <v>4</v>
      </c>
      <c r="G144" s="3">
        <v>2</v>
      </c>
      <c r="H144" s="3">
        <v>4</v>
      </c>
      <c r="I144" s="3">
        <v>2</v>
      </c>
      <c r="J144" s="3">
        <v>3</v>
      </c>
      <c r="K144" s="3">
        <v>30</v>
      </c>
      <c r="L144" s="3">
        <v>72</v>
      </c>
      <c r="M144" s="3">
        <v>53</v>
      </c>
      <c r="N144" s="3"/>
      <c r="O144" s="3">
        <v>19</v>
      </c>
      <c r="P144" s="3">
        <v>4</v>
      </c>
      <c r="Q144" s="3"/>
      <c r="R144" s="3"/>
      <c r="S144" s="3"/>
      <c r="T144" s="3"/>
      <c r="U144" s="3"/>
      <c r="V144" s="3"/>
      <c r="W144" s="3"/>
    </row>
    <row r="145" spans="1:23" x14ac:dyDescent="0.25">
      <c r="A145" s="20" t="s">
        <v>56</v>
      </c>
      <c r="B145" s="3" t="s">
        <v>211</v>
      </c>
      <c r="C145" s="5">
        <f t="shared" si="4"/>
        <v>42</v>
      </c>
      <c r="D145" s="3"/>
      <c r="E145" s="3"/>
      <c r="F145" s="3"/>
      <c r="G145" s="3"/>
      <c r="H145" s="3">
        <v>17</v>
      </c>
      <c r="I145" s="3">
        <v>9</v>
      </c>
      <c r="J145" s="3">
        <v>12</v>
      </c>
      <c r="K145" s="3">
        <v>1</v>
      </c>
      <c r="L145" s="3">
        <v>2</v>
      </c>
      <c r="M145" s="3"/>
      <c r="N145" s="3"/>
      <c r="O145" s="3"/>
      <c r="P145" s="3">
        <v>1</v>
      </c>
      <c r="Q145" s="3"/>
      <c r="R145" s="3"/>
      <c r="S145" s="3"/>
      <c r="T145" s="3"/>
      <c r="U145" s="3"/>
      <c r="V145" s="3"/>
      <c r="W145" s="3"/>
    </row>
    <row r="146" spans="1:23" x14ac:dyDescent="0.25">
      <c r="A146" s="73" t="s">
        <v>56</v>
      </c>
      <c r="B146" s="70" t="s">
        <v>88</v>
      </c>
      <c r="C146" s="72">
        <f t="shared" si="4"/>
        <v>167</v>
      </c>
      <c r="D146" s="3"/>
      <c r="E146" s="3">
        <v>3</v>
      </c>
      <c r="F146">
        <v>6</v>
      </c>
      <c r="G146" s="3">
        <v>8</v>
      </c>
      <c r="H146" s="3"/>
      <c r="I146" s="3"/>
      <c r="J146" s="3"/>
      <c r="K146" s="3"/>
      <c r="L146" s="3">
        <v>2</v>
      </c>
      <c r="M146" s="3">
        <v>119</v>
      </c>
      <c r="N146" s="3"/>
      <c r="O146" s="3">
        <v>16</v>
      </c>
      <c r="P146" s="3">
        <v>13</v>
      </c>
      <c r="Q146" s="3"/>
      <c r="R146" s="3"/>
      <c r="S146" s="3"/>
      <c r="T146" s="3"/>
      <c r="U146" s="3"/>
      <c r="V146" s="3"/>
      <c r="W146" s="3"/>
    </row>
    <row r="147" spans="1:23" x14ac:dyDescent="0.25">
      <c r="A147" s="20" t="s">
        <v>56</v>
      </c>
      <c r="B147" s="3" t="s">
        <v>212</v>
      </c>
      <c r="C147" s="5">
        <f t="shared" si="4"/>
        <v>39</v>
      </c>
      <c r="D147" s="3"/>
      <c r="E147" s="3">
        <v>1</v>
      </c>
      <c r="F147" s="3"/>
      <c r="G147" s="3"/>
      <c r="H147" s="3">
        <v>1</v>
      </c>
      <c r="I147" s="3"/>
      <c r="J147" s="3"/>
      <c r="K147" s="3"/>
      <c r="L147" s="3">
        <v>21</v>
      </c>
      <c r="M147" s="3"/>
      <c r="N147" s="3"/>
      <c r="O147" s="3"/>
      <c r="P147" s="3"/>
      <c r="Q147" s="3"/>
      <c r="R147" s="3">
        <v>16</v>
      </c>
      <c r="S147" s="3"/>
      <c r="T147" s="3"/>
      <c r="U147" s="3"/>
      <c r="V147" s="3"/>
      <c r="W147" s="3"/>
    </row>
    <row r="148" spans="1:23" x14ac:dyDescent="0.25">
      <c r="A148" s="20" t="s">
        <v>56</v>
      </c>
      <c r="B148" s="3" t="s">
        <v>213</v>
      </c>
      <c r="C148" s="5">
        <f t="shared" si="4"/>
        <v>42</v>
      </c>
      <c r="D148" s="3"/>
      <c r="E148" s="3"/>
      <c r="F148" s="3"/>
      <c r="G148" s="3"/>
      <c r="H148" s="3"/>
      <c r="I148" s="3"/>
      <c r="J148" s="3"/>
      <c r="K148" s="3">
        <v>16</v>
      </c>
      <c r="L148" s="3">
        <v>25</v>
      </c>
      <c r="M148" s="3"/>
      <c r="N148" s="3"/>
      <c r="O148" s="3"/>
      <c r="P148" s="3">
        <v>1</v>
      </c>
      <c r="Q148" s="3"/>
      <c r="R148" s="3"/>
      <c r="S148" s="3"/>
      <c r="T148" s="3"/>
      <c r="U148" s="3"/>
      <c r="V148" s="3"/>
      <c r="W148" s="3"/>
    </row>
    <row r="149" spans="1:23" x14ac:dyDescent="0.25">
      <c r="A149" s="73" t="s">
        <v>56</v>
      </c>
      <c r="B149" s="70" t="s">
        <v>214</v>
      </c>
      <c r="C149" s="72">
        <f t="shared" si="4"/>
        <v>169</v>
      </c>
      <c r="D149" s="3"/>
      <c r="E149" s="3">
        <v>28</v>
      </c>
      <c r="F149" s="3">
        <v>46</v>
      </c>
      <c r="G149" s="3">
        <v>37</v>
      </c>
      <c r="H149" s="3"/>
      <c r="I149" s="3"/>
      <c r="J149" s="3"/>
      <c r="K149" s="3">
        <v>2</v>
      </c>
      <c r="L149" s="3">
        <v>2</v>
      </c>
      <c r="M149" s="3">
        <v>35</v>
      </c>
      <c r="N149" s="3"/>
      <c r="O149" s="3">
        <v>16</v>
      </c>
      <c r="P149" s="3"/>
      <c r="Q149" s="3"/>
      <c r="R149" s="3"/>
      <c r="S149" s="3"/>
      <c r="T149" s="3"/>
      <c r="U149" s="3">
        <v>3</v>
      </c>
      <c r="V149" s="3"/>
      <c r="W149" s="3"/>
    </row>
    <row r="150" spans="1:23" x14ac:dyDescent="0.25">
      <c r="A150" s="20" t="s">
        <v>56</v>
      </c>
      <c r="B150" s="3" t="s">
        <v>215</v>
      </c>
      <c r="C150" s="5">
        <f t="shared" si="4"/>
        <v>37</v>
      </c>
      <c r="D150" s="3"/>
      <c r="E150" s="3"/>
      <c r="F150" s="3">
        <v>1</v>
      </c>
      <c r="G150" s="3">
        <v>1</v>
      </c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>
        <v>20</v>
      </c>
      <c r="V150" s="3">
        <v>15</v>
      </c>
      <c r="W150" s="3"/>
    </row>
    <row r="151" spans="1:23" x14ac:dyDescent="0.25">
      <c r="A151" s="20" t="s">
        <v>56</v>
      </c>
      <c r="B151" s="3" t="s">
        <v>216</v>
      </c>
      <c r="C151" s="5">
        <f t="shared" si="4"/>
        <v>31</v>
      </c>
      <c r="D151" s="3"/>
      <c r="E151" s="3"/>
      <c r="F151" s="3"/>
      <c r="G151" s="3"/>
      <c r="H151" s="3"/>
      <c r="I151" s="3"/>
      <c r="J151" s="3"/>
      <c r="K151" s="3">
        <v>25</v>
      </c>
      <c r="L151" s="3">
        <v>6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x14ac:dyDescent="0.25">
      <c r="A152" s="20" t="s">
        <v>56</v>
      </c>
      <c r="B152" s="3" t="s">
        <v>217</v>
      </c>
      <c r="C152" s="5">
        <f t="shared" si="4"/>
        <v>35</v>
      </c>
      <c r="D152" s="3"/>
      <c r="E152" s="3"/>
      <c r="F152" s="3"/>
      <c r="G152" s="3"/>
      <c r="H152" s="3"/>
      <c r="I152" s="3"/>
      <c r="J152" s="3"/>
      <c r="K152" s="3"/>
      <c r="L152" s="3">
        <v>35</v>
      </c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x14ac:dyDescent="0.25">
      <c r="A153" s="20" t="s">
        <v>56</v>
      </c>
      <c r="B153" s="3" t="s">
        <v>218</v>
      </c>
      <c r="C153" s="5">
        <f t="shared" si="4"/>
        <v>33</v>
      </c>
      <c r="D153" s="3"/>
      <c r="E153" s="3"/>
      <c r="F153" s="3"/>
      <c r="G153" s="3"/>
      <c r="H153" s="3">
        <v>1</v>
      </c>
      <c r="I153" s="3"/>
      <c r="J153" s="3"/>
      <c r="K153" s="3">
        <v>1</v>
      </c>
      <c r="L153" s="3">
        <v>31</v>
      </c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x14ac:dyDescent="0.25">
      <c r="A154" s="20" t="s">
        <v>56</v>
      </c>
      <c r="B154" s="3" t="s">
        <v>219</v>
      </c>
      <c r="C154" s="5">
        <f t="shared" si="4"/>
        <v>54</v>
      </c>
      <c r="D154" s="3"/>
      <c r="E154" s="3"/>
      <c r="F154" s="3"/>
      <c r="G154" s="3"/>
      <c r="H154" s="3"/>
      <c r="I154">
        <v>2</v>
      </c>
      <c r="J154" s="3"/>
      <c r="K154" s="3">
        <v>13</v>
      </c>
      <c r="L154" s="3">
        <v>38</v>
      </c>
      <c r="M154" s="3"/>
      <c r="N154" s="3"/>
      <c r="O154" s="3"/>
      <c r="P154" s="3"/>
      <c r="Q154" s="3"/>
      <c r="R154" s="3">
        <v>1</v>
      </c>
      <c r="S154" s="3"/>
      <c r="T154" s="3"/>
      <c r="U154" s="3"/>
      <c r="V154" s="3"/>
      <c r="W154" s="3"/>
    </row>
    <row r="155" spans="1:23" x14ac:dyDescent="0.25">
      <c r="A155" s="20" t="s">
        <v>56</v>
      </c>
      <c r="B155" s="3" t="s">
        <v>220</v>
      </c>
      <c r="C155" s="5">
        <f t="shared" si="4"/>
        <v>51</v>
      </c>
      <c r="D155" s="3"/>
      <c r="E155" s="3"/>
      <c r="F155" s="3"/>
      <c r="G155" s="3"/>
      <c r="H155" s="3"/>
      <c r="I155" s="3">
        <v>2</v>
      </c>
      <c r="J155">
        <v>2</v>
      </c>
      <c r="K155" s="3">
        <v>3</v>
      </c>
      <c r="L155" s="3">
        <v>44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x14ac:dyDescent="0.25">
      <c r="A156" s="20" t="s">
        <v>56</v>
      </c>
      <c r="B156" s="3" t="s">
        <v>221</v>
      </c>
      <c r="C156" s="5">
        <f t="shared" si="4"/>
        <v>0</v>
      </c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x14ac:dyDescent="0.25">
      <c r="A157" s="20" t="s">
        <v>56</v>
      </c>
      <c r="B157" s="3" t="s">
        <v>222</v>
      </c>
      <c r="C157" s="5">
        <f t="shared" si="4"/>
        <v>7</v>
      </c>
      <c r="D157" s="3"/>
      <c r="E157" s="3"/>
      <c r="F157" s="3"/>
      <c r="G157" s="3"/>
      <c r="H157" s="3"/>
      <c r="I157" s="3"/>
      <c r="J157" s="3"/>
      <c r="K157" s="3"/>
      <c r="L157" s="3"/>
      <c r="M157" s="3">
        <v>1</v>
      </c>
      <c r="N157" s="3"/>
      <c r="O157" s="3">
        <v>1</v>
      </c>
      <c r="P157" s="3">
        <v>5</v>
      </c>
      <c r="Q157" s="3"/>
      <c r="R157" s="3"/>
      <c r="S157" s="3"/>
      <c r="T157" s="3"/>
      <c r="U157" s="3"/>
      <c r="V157" s="3"/>
      <c r="W157" s="3"/>
    </row>
    <row r="158" spans="1:23" x14ac:dyDescent="0.25">
      <c r="A158" s="20" t="s">
        <v>56</v>
      </c>
      <c r="B158" s="3" t="s">
        <v>223</v>
      </c>
      <c r="C158" s="5">
        <f t="shared" si="4"/>
        <v>79</v>
      </c>
      <c r="D158" s="3"/>
      <c r="E158" s="3"/>
      <c r="F158" s="3"/>
      <c r="G158" s="3"/>
      <c r="H158" s="3"/>
      <c r="I158" s="3"/>
      <c r="J158" s="3">
        <v>2</v>
      </c>
      <c r="K158" s="3">
        <v>6</v>
      </c>
      <c r="L158" s="3">
        <v>69</v>
      </c>
      <c r="M158" s="3"/>
      <c r="N158" s="3"/>
      <c r="O158" s="3"/>
      <c r="P158" s="3"/>
      <c r="Q158" s="3"/>
      <c r="R158" s="3">
        <v>1</v>
      </c>
      <c r="S158" s="3"/>
      <c r="T158" s="3"/>
      <c r="U158" s="3">
        <v>1</v>
      </c>
      <c r="V158" s="3"/>
      <c r="W158" s="3"/>
    </row>
    <row r="159" spans="1:23" x14ac:dyDescent="0.25">
      <c r="A159" s="20" t="s">
        <v>56</v>
      </c>
      <c r="B159" s="3" t="s">
        <v>224</v>
      </c>
      <c r="C159" s="5">
        <f t="shared" si="4"/>
        <v>0</v>
      </c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x14ac:dyDescent="0.25">
      <c r="A160" s="20" t="s">
        <v>56</v>
      </c>
      <c r="B160" s="3" t="s">
        <v>225</v>
      </c>
      <c r="C160" s="5">
        <f t="shared" si="4"/>
        <v>3</v>
      </c>
      <c r="D160" s="3"/>
      <c r="E160" s="3"/>
      <c r="F160" s="3"/>
      <c r="G160" s="3"/>
      <c r="H160" s="3">
        <v>1</v>
      </c>
      <c r="I160" s="3"/>
      <c r="J160" s="3"/>
      <c r="K160" s="3"/>
      <c r="L160" s="3">
        <v>2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1:23" x14ac:dyDescent="0.25">
      <c r="A161" s="20" t="s">
        <v>56</v>
      </c>
      <c r="B161" s="3" t="s">
        <v>226</v>
      </c>
      <c r="C161" s="5">
        <f t="shared" si="4"/>
        <v>5</v>
      </c>
      <c r="D161" s="3"/>
      <c r="E161" s="3"/>
      <c r="F161" s="3"/>
      <c r="G161" s="3"/>
      <c r="H161" s="3"/>
      <c r="I161" s="3"/>
      <c r="J161" s="3"/>
      <c r="K161" s="3">
        <v>1</v>
      </c>
      <c r="L161" s="3">
        <v>4</v>
      </c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1:23" x14ac:dyDescent="0.25">
      <c r="A162" s="20" t="s">
        <v>56</v>
      </c>
      <c r="B162" s="3" t="s">
        <v>227</v>
      </c>
      <c r="C162" s="5">
        <f t="shared" si="4"/>
        <v>0</v>
      </c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1:23" x14ac:dyDescent="0.25">
      <c r="A163" s="20" t="s">
        <v>56</v>
      </c>
      <c r="B163" s="3" t="s">
        <v>228</v>
      </c>
      <c r="C163" s="5">
        <f t="shared" si="4"/>
        <v>37</v>
      </c>
      <c r="D163" s="3">
        <v>1</v>
      </c>
      <c r="E163" s="3">
        <v>2</v>
      </c>
      <c r="F163" s="3"/>
      <c r="G163" s="3"/>
      <c r="H163" s="3">
        <v>12</v>
      </c>
      <c r="I163" s="3">
        <v>11</v>
      </c>
      <c r="J163" s="3">
        <v>9</v>
      </c>
      <c r="K163" s="3"/>
      <c r="L163" s="3">
        <v>2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1:23" x14ac:dyDescent="0.25">
      <c r="A164" s="20" t="s">
        <v>56</v>
      </c>
      <c r="B164" s="3" t="s">
        <v>229</v>
      </c>
      <c r="C164" s="5">
        <f t="shared" si="4"/>
        <v>0</v>
      </c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1:23" x14ac:dyDescent="0.25">
      <c r="A165" s="20" t="s">
        <v>56</v>
      </c>
      <c r="B165" s="3" t="s">
        <v>230</v>
      </c>
      <c r="C165" s="5">
        <f t="shared" si="4"/>
        <v>0</v>
      </c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1:23" x14ac:dyDescent="0.25">
      <c r="A166" s="20" t="s">
        <v>56</v>
      </c>
      <c r="B166" s="3" t="s">
        <v>231</v>
      </c>
      <c r="C166" s="5">
        <f t="shared" si="4"/>
        <v>1</v>
      </c>
      <c r="D166" s="3"/>
      <c r="E166" s="3"/>
      <c r="F166" s="3"/>
      <c r="G166" s="3"/>
      <c r="H166" s="3">
        <v>1</v>
      </c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1:23" x14ac:dyDescent="0.25">
      <c r="A167" s="20" t="s">
        <v>56</v>
      </c>
      <c r="B167" s="3" t="s">
        <v>232</v>
      </c>
      <c r="C167" s="5">
        <f t="shared" si="4"/>
        <v>12</v>
      </c>
      <c r="D167" s="3"/>
      <c r="E167" s="3"/>
      <c r="F167" s="3"/>
      <c r="G167" s="3"/>
      <c r="H167" s="3">
        <v>4</v>
      </c>
      <c r="I167" s="3">
        <v>3</v>
      </c>
      <c r="J167" s="3">
        <v>5</v>
      </c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1:23" x14ac:dyDescent="0.25">
      <c r="A168" s="20" t="s">
        <v>56</v>
      </c>
      <c r="B168" s="3" t="s">
        <v>233</v>
      </c>
      <c r="C168" s="5">
        <f t="shared" si="4"/>
        <v>8</v>
      </c>
      <c r="D168" s="3"/>
      <c r="E168" s="3"/>
      <c r="F168" s="3"/>
      <c r="G168" s="3"/>
      <c r="H168" s="3">
        <v>6</v>
      </c>
      <c r="I168" s="3"/>
      <c r="J168" s="3">
        <v>1</v>
      </c>
      <c r="K168" s="3"/>
      <c r="L168" s="3">
        <v>1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1:23" x14ac:dyDescent="0.25">
      <c r="A169" s="20" t="s">
        <v>56</v>
      </c>
      <c r="B169" s="3" t="s">
        <v>234</v>
      </c>
      <c r="C169" s="5">
        <f t="shared" si="4"/>
        <v>1</v>
      </c>
      <c r="D169" s="3"/>
      <c r="E169" s="3"/>
      <c r="F169" s="3"/>
      <c r="G169" s="3"/>
      <c r="H169" s="3"/>
      <c r="I169" s="3"/>
      <c r="J169" s="3"/>
      <c r="K169" s="3"/>
      <c r="L169" s="3">
        <v>1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1:23" x14ac:dyDescent="0.25">
      <c r="A170" s="20" t="s">
        <v>56</v>
      </c>
      <c r="B170" s="3" t="s">
        <v>235</v>
      </c>
      <c r="C170" s="5">
        <f t="shared" si="4"/>
        <v>0</v>
      </c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3" spans="1:23" x14ac:dyDescent="0.25">
      <c r="A173" s="179"/>
      <c r="B173" s="179"/>
    </row>
  </sheetData>
  <mergeCells count="2">
    <mergeCell ref="A1:G1"/>
    <mergeCell ref="A173:B173"/>
  </mergeCells>
  <pageMargins left="0.7" right="0.7" top="0.75" bottom="0.75" header="0.3" footer="0.3"/>
  <pageSetup paperSize="9" fitToHeight="0" orientation="landscape" verticalDpi="0" r:id="rId1"/>
  <headerFooter>
    <oddHeader>&amp;L&amp;"Arial,Grassetto"UFFICIO AFFARI ISTITUZIONALI
ELEZIONI STUDENTI maggio 2025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5D083-19AC-446B-B95F-B69077219EBF}">
  <sheetPr>
    <pageSetUpPr fitToPage="1"/>
  </sheetPr>
  <dimension ref="A1:W4"/>
  <sheetViews>
    <sheetView zoomScaleNormal="100" workbookViewId="0">
      <selection activeCell="C11" sqref="C11"/>
    </sheetView>
  </sheetViews>
  <sheetFormatPr defaultRowHeight="13.2" x14ac:dyDescent="0.25"/>
  <cols>
    <col min="1" max="1" width="19.77734375" customWidth="1"/>
    <col min="2" max="2" width="26" bestFit="1" customWidth="1"/>
    <col min="3" max="3" width="11.77734375" customWidth="1"/>
    <col min="4" max="4" width="18" bestFit="1" customWidth="1"/>
    <col min="5" max="5" width="12.77734375" customWidth="1"/>
    <col min="6" max="6" width="27.77734375" bestFit="1" customWidth="1"/>
    <col min="7" max="7" width="28.21875" bestFit="1" customWidth="1"/>
    <col min="8" max="8" width="22.21875" bestFit="1" customWidth="1"/>
    <col min="9" max="10" width="22.5546875" bestFit="1" customWidth="1"/>
    <col min="11" max="11" width="24" bestFit="1" customWidth="1"/>
    <col min="12" max="12" width="25" bestFit="1" customWidth="1"/>
    <col min="13" max="13" width="51.44140625" bestFit="1" customWidth="1"/>
    <col min="14" max="14" width="60.77734375" bestFit="1" customWidth="1"/>
    <col min="15" max="15" width="53.44140625" bestFit="1" customWidth="1"/>
    <col min="16" max="16" width="20.77734375" bestFit="1" customWidth="1"/>
    <col min="17" max="17" width="24.77734375" bestFit="1" customWidth="1"/>
    <col min="18" max="18" width="11.21875" bestFit="1" customWidth="1"/>
    <col min="19" max="19" width="27.21875" bestFit="1" customWidth="1"/>
    <col min="20" max="20" width="27.5546875" bestFit="1" customWidth="1"/>
    <col min="21" max="21" width="24.5546875" bestFit="1" customWidth="1"/>
    <col min="22" max="22" width="24.77734375" bestFit="1" customWidth="1"/>
    <col min="23" max="23" width="22.21875" bestFit="1" customWidth="1"/>
  </cols>
  <sheetData>
    <row r="1" spans="1:23" ht="13.8" x14ac:dyDescent="0.25">
      <c r="A1" s="63" t="s">
        <v>48</v>
      </c>
      <c r="B1" s="63" t="s">
        <v>6</v>
      </c>
      <c r="C1" s="63" t="s">
        <v>1</v>
      </c>
      <c r="D1" s="63" t="s">
        <v>2</v>
      </c>
      <c r="E1" s="63" t="s">
        <v>3</v>
      </c>
      <c r="F1" s="63" t="s">
        <v>299</v>
      </c>
      <c r="G1" s="63" t="s">
        <v>300</v>
      </c>
      <c r="H1" s="63" t="s">
        <v>301</v>
      </c>
      <c r="I1" s="63" t="s">
        <v>302</v>
      </c>
      <c r="J1" s="63" t="s">
        <v>303</v>
      </c>
      <c r="K1" s="63" t="s">
        <v>304</v>
      </c>
      <c r="L1" s="63" t="s">
        <v>305</v>
      </c>
      <c r="M1" s="63" t="s">
        <v>306</v>
      </c>
      <c r="N1" s="63" t="s">
        <v>307</v>
      </c>
      <c r="O1" s="63" t="s">
        <v>308</v>
      </c>
      <c r="P1" s="63" t="s">
        <v>49</v>
      </c>
      <c r="Q1" s="63" t="s">
        <v>4</v>
      </c>
      <c r="R1" s="63" t="s">
        <v>309</v>
      </c>
      <c r="S1" s="63" t="s">
        <v>310</v>
      </c>
      <c r="T1" s="63" t="s">
        <v>311</v>
      </c>
      <c r="U1" s="63" t="s">
        <v>312</v>
      </c>
      <c r="V1" s="63" t="s">
        <v>313</v>
      </c>
      <c r="W1" s="63" t="s">
        <v>314</v>
      </c>
    </row>
    <row r="2" spans="1:23" x14ac:dyDescent="0.25">
      <c r="A2" s="3"/>
      <c r="B2" s="3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</row>
    <row r="3" spans="1:23" x14ac:dyDescent="0.25">
      <c r="A3" s="3"/>
      <c r="B3" s="60" t="s">
        <v>624</v>
      </c>
      <c r="C3" s="81">
        <f>SUM(D3:W3)</f>
        <v>61</v>
      </c>
      <c r="D3" s="62">
        <v>6</v>
      </c>
      <c r="E3" s="62">
        <v>12</v>
      </c>
      <c r="F3" s="62">
        <v>0</v>
      </c>
      <c r="G3" s="62"/>
      <c r="H3" s="62">
        <v>6</v>
      </c>
      <c r="I3" s="62"/>
      <c r="J3" s="62"/>
      <c r="K3" s="62">
        <v>1</v>
      </c>
      <c r="L3" s="62"/>
      <c r="M3" s="62">
        <v>1</v>
      </c>
      <c r="N3" s="62"/>
      <c r="O3" s="62">
        <v>3</v>
      </c>
      <c r="P3" s="62">
        <v>7</v>
      </c>
      <c r="Q3" s="62">
        <v>11</v>
      </c>
      <c r="R3" s="62">
        <v>6</v>
      </c>
      <c r="S3" s="62"/>
      <c r="T3" s="62"/>
      <c r="U3" s="62">
        <v>8</v>
      </c>
      <c r="V3" s="62"/>
      <c r="W3" s="62"/>
    </row>
    <row r="4" spans="1:23" x14ac:dyDescent="0.25">
      <c r="A4" s="3"/>
      <c r="B4" s="3"/>
      <c r="C4" s="3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</row>
  </sheetData>
  <pageMargins left="0.70866141732283472" right="0.70866141732283472" top="0.74803149606299213" bottom="0.74803149606299213" header="0.31496062992125984" footer="0.31496062992125984"/>
  <pageSetup paperSize="9" fitToHeight="0" orientation="landscape" verticalDpi="0" r:id="rId1"/>
  <headerFooter>
    <oddHeader>&amp;L&amp;"Arial,Grassetto"UFFICIO AFFARI ISTITUZIONALI
ELEZIONI STUDENTI maggio 2025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DDF74-6EC2-4284-8AB9-E73342119595}">
  <sheetPr>
    <tabColor rgb="FFFFC000"/>
  </sheetPr>
  <dimension ref="A1:D25"/>
  <sheetViews>
    <sheetView zoomScaleNormal="100" workbookViewId="0">
      <selection activeCell="B20" sqref="B20"/>
    </sheetView>
  </sheetViews>
  <sheetFormatPr defaultRowHeight="13.2" x14ac:dyDescent="0.25"/>
  <cols>
    <col min="1" max="1" width="50.77734375" bestFit="1" customWidth="1"/>
    <col min="2" max="2" width="33.44140625" bestFit="1" customWidth="1"/>
    <col min="3" max="3" width="11.77734375" bestFit="1" customWidth="1"/>
    <col min="4" max="4" width="19.77734375" bestFit="1" customWidth="1"/>
  </cols>
  <sheetData>
    <row r="1" spans="1:4" ht="43.5" customHeight="1" x14ac:dyDescent="0.25">
      <c r="A1" s="190" t="s">
        <v>13</v>
      </c>
      <c r="B1" s="190"/>
      <c r="C1" s="190"/>
      <c r="D1" s="190"/>
    </row>
    <row r="2" spans="1:4" s="24" customFormat="1" ht="15.6" x14ac:dyDescent="0.3">
      <c r="A2" s="31" t="s">
        <v>0</v>
      </c>
      <c r="B2" s="74" t="s">
        <v>633</v>
      </c>
      <c r="C2" s="31" t="s">
        <v>1</v>
      </c>
      <c r="D2" s="31" t="s">
        <v>2</v>
      </c>
    </row>
    <row r="3" spans="1:4" x14ac:dyDescent="0.25">
      <c r="A3" s="32"/>
      <c r="B3" s="32"/>
      <c r="C3" s="32"/>
      <c r="D3" s="32"/>
    </row>
    <row r="4" spans="1:4" x14ac:dyDescent="0.25">
      <c r="A4" s="95" t="s">
        <v>52</v>
      </c>
      <c r="B4" s="32">
        <f>C4/48</f>
        <v>0.10416666666666667</v>
      </c>
      <c r="C4" s="32">
        <f>SUM(D4:W4)</f>
        <v>5</v>
      </c>
      <c r="D4" s="32">
        <v>5</v>
      </c>
    </row>
    <row r="5" spans="1:4" x14ac:dyDescent="0.25">
      <c r="A5" s="95" t="s">
        <v>59</v>
      </c>
      <c r="B5" s="32">
        <f t="shared" ref="B5:B6" si="0">C5/48</f>
        <v>2.8958333333333335</v>
      </c>
      <c r="C5" s="32">
        <f>SUM(D5:W5)</f>
        <v>139</v>
      </c>
      <c r="D5" s="32">
        <v>139</v>
      </c>
    </row>
    <row r="6" spans="1:4" x14ac:dyDescent="0.25">
      <c r="A6" s="95" t="s">
        <v>54</v>
      </c>
      <c r="B6" s="32">
        <f t="shared" si="0"/>
        <v>2.0416666666666665</v>
      </c>
      <c r="C6" s="32">
        <f>SUM(D6:W6)</f>
        <v>98</v>
      </c>
      <c r="D6" s="32">
        <v>98</v>
      </c>
    </row>
    <row r="7" spans="1:4" x14ac:dyDescent="0.25">
      <c r="A7" s="95"/>
      <c r="B7" s="3"/>
      <c r="C7" s="60">
        <f>SUM(C4:C6)</f>
        <v>242</v>
      </c>
      <c r="D7" s="3"/>
    </row>
    <row r="8" spans="1:4" x14ac:dyDescent="0.25">
      <c r="A8" s="95"/>
      <c r="B8" s="3"/>
      <c r="C8" s="3"/>
      <c r="D8" s="3"/>
    </row>
    <row r="9" spans="1:4" s="24" customFormat="1" ht="15.6" x14ac:dyDescent="0.3">
      <c r="A9" s="31" t="s">
        <v>0</v>
      </c>
      <c r="B9" s="25" t="s">
        <v>6</v>
      </c>
      <c r="C9" s="25" t="s">
        <v>1</v>
      </c>
      <c r="D9" s="25" t="s">
        <v>2</v>
      </c>
    </row>
    <row r="10" spans="1:4" x14ac:dyDescent="0.25">
      <c r="A10" s="95"/>
      <c r="B10" s="3"/>
      <c r="C10" s="3"/>
      <c r="D10" s="3"/>
    </row>
    <row r="11" spans="1:4" x14ac:dyDescent="0.25">
      <c r="A11" s="95" t="s">
        <v>52</v>
      </c>
      <c r="B11" s="3" t="s">
        <v>132</v>
      </c>
      <c r="C11" s="3"/>
      <c r="D11" s="3"/>
    </row>
    <row r="12" spans="1:4" x14ac:dyDescent="0.25">
      <c r="A12" s="95" t="s">
        <v>52</v>
      </c>
      <c r="B12" s="3" t="s">
        <v>140</v>
      </c>
      <c r="C12" s="3"/>
      <c r="D12" s="3"/>
    </row>
    <row r="13" spans="1:4" x14ac:dyDescent="0.25">
      <c r="A13" s="69" t="s">
        <v>59</v>
      </c>
      <c r="B13" s="70" t="s">
        <v>236</v>
      </c>
      <c r="C13" s="70"/>
      <c r="D13" s="70">
        <v>41</v>
      </c>
    </row>
    <row r="14" spans="1:4" x14ac:dyDescent="0.25">
      <c r="A14" s="69" t="s">
        <v>59</v>
      </c>
      <c r="B14" s="70" t="s">
        <v>237</v>
      </c>
      <c r="C14" s="70"/>
      <c r="D14" s="70">
        <v>21</v>
      </c>
    </row>
    <row r="15" spans="1:4" x14ac:dyDescent="0.25">
      <c r="A15" s="95" t="s">
        <v>59</v>
      </c>
      <c r="B15" s="3" t="s">
        <v>238</v>
      </c>
      <c r="C15" s="3"/>
      <c r="D15" s="3">
        <v>15</v>
      </c>
    </row>
    <row r="16" spans="1:4" x14ac:dyDescent="0.25">
      <c r="A16" s="95" t="s">
        <v>59</v>
      </c>
      <c r="B16" s="3" t="s">
        <v>239</v>
      </c>
      <c r="C16" s="3"/>
      <c r="D16" s="3">
        <v>18</v>
      </c>
    </row>
    <row r="17" spans="1:4" x14ac:dyDescent="0.25">
      <c r="A17" s="69" t="s">
        <v>59</v>
      </c>
      <c r="B17" s="70" t="s">
        <v>240</v>
      </c>
      <c r="C17" s="70"/>
      <c r="D17" s="70">
        <v>25</v>
      </c>
    </row>
    <row r="18" spans="1:4" x14ac:dyDescent="0.25">
      <c r="A18" s="95" t="s">
        <v>59</v>
      </c>
      <c r="B18" s="3" t="s">
        <v>241</v>
      </c>
      <c r="C18" s="3"/>
      <c r="D18" s="3">
        <v>6</v>
      </c>
    </row>
    <row r="19" spans="1:4" x14ac:dyDescent="0.25">
      <c r="A19" s="69" t="s">
        <v>54</v>
      </c>
      <c r="B19" s="70" t="s">
        <v>181</v>
      </c>
      <c r="C19" s="70"/>
      <c r="D19" s="70">
        <v>60</v>
      </c>
    </row>
    <row r="20" spans="1:4" x14ac:dyDescent="0.25">
      <c r="A20" s="69" t="s">
        <v>54</v>
      </c>
      <c r="B20" s="70" t="s">
        <v>180</v>
      </c>
      <c r="C20" s="70"/>
      <c r="D20" s="70">
        <v>43</v>
      </c>
    </row>
    <row r="21" spans="1:4" x14ac:dyDescent="0.25">
      <c r="A21" s="95" t="s">
        <v>54</v>
      </c>
      <c r="B21" s="3" t="s">
        <v>242</v>
      </c>
      <c r="C21" s="3"/>
      <c r="D21" s="3">
        <v>14</v>
      </c>
    </row>
    <row r="22" spans="1:4" x14ac:dyDescent="0.25">
      <c r="A22" s="95" t="s">
        <v>54</v>
      </c>
      <c r="B22" s="3" t="s">
        <v>243</v>
      </c>
      <c r="C22" s="3"/>
      <c r="D22" s="3">
        <v>1</v>
      </c>
    </row>
    <row r="23" spans="1:4" x14ac:dyDescent="0.25">
      <c r="A23" s="95" t="s">
        <v>54</v>
      </c>
      <c r="B23" s="3" t="s">
        <v>244</v>
      </c>
      <c r="C23" s="3"/>
      <c r="D23" s="3">
        <v>3</v>
      </c>
    </row>
    <row r="24" spans="1:4" x14ac:dyDescent="0.25">
      <c r="A24" s="95" t="s">
        <v>54</v>
      </c>
      <c r="B24" s="3" t="s">
        <v>245</v>
      </c>
      <c r="C24" s="3"/>
      <c r="D24" s="3">
        <v>2</v>
      </c>
    </row>
    <row r="25" spans="1:4" x14ac:dyDescent="0.25">
      <c r="A25" s="1"/>
    </row>
  </sheetData>
  <mergeCells count="1">
    <mergeCell ref="A1:D1"/>
  </mergeCells>
  <pageMargins left="0.7" right="0.7" top="0.75" bottom="0.75" header="0.3" footer="0.3"/>
  <pageSetup paperSize="9" orientation="landscape" verticalDpi="0" r:id="rId1"/>
  <headerFooter>
    <oddHeader>&amp;C&amp;"Arial,Grassetto"UFFICIO AFFARI ISTITUZIONALI
ELEZIONI STUDENTI maggio 2025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CC78F-C03C-4901-BD58-7486788057E8}">
  <sheetPr>
    <tabColor rgb="FFCC99FF"/>
  </sheetPr>
  <dimension ref="A1:D36"/>
  <sheetViews>
    <sheetView zoomScaleNormal="100" workbookViewId="0">
      <selection activeCell="A38" sqref="A38"/>
    </sheetView>
  </sheetViews>
  <sheetFormatPr defaultRowHeight="13.2" x14ac:dyDescent="0.25"/>
  <cols>
    <col min="1" max="1" width="37.5546875" style="1" bestFit="1" customWidth="1"/>
    <col min="2" max="2" width="31.5546875" customWidth="1"/>
    <col min="3" max="3" width="11.77734375" bestFit="1" customWidth="1"/>
    <col min="4" max="4" width="13.77734375" bestFit="1" customWidth="1"/>
  </cols>
  <sheetData>
    <row r="1" spans="1:4" s="35" customFormat="1" ht="53.25" customHeight="1" x14ac:dyDescent="0.25">
      <c r="A1" s="191" t="s">
        <v>12</v>
      </c>
      <c r="B1" s="191"/>
      <c r="C1" s="191"/>
      <c r="D1" s="191"/>
    </row>
    <row r="2" spans="1:4" ht="15.6" x14ac:dyDescent="0.3">
      <c r="A2" s="34" t="s">
        <v>0</v>
      </c>
      <c r="B2" s="34" t="s">
        <v>634</v>
      </c>
      <c r="C2" s="34" t="s">
        <v>1</v>
      </c>
      <c r="D2" s="34" t="s">
        <v>3</v>
      </c>
    </row>
    <row r="3" spans="1:4" x14ac:dyDescent="0.25">
      <c r="A3" s="76"/>
      <c r="B3" s="33"/>
      <c r="C3" s="33"/>
      <c r="D3" s="33"/>
    </row>
    <row r="4" spans="1:4" x14ac:dyDescent="0.25">
      <c r="A4" s="76" t="s">
        <v>51</v>
      </c>
      <c r="B4" s="33">
        <f>C4/69</f>
        <v>0.6811594202898551</v>
      </c>
      <c r="C4" s="33">
        <v>47</v>
      </c>
      <c r="D4" s="33">
        <v>47</v>
      </c>
    </row>
    <row r="5" spans="1:4" x14ac:dyDescent="0.25">
      <c r="A5" s="76" t="s">
        <v>53</v>
      </c>
      <c r="B5" s="33">
        <f t="shared" ref="B5:B7" si="0">C5/69</f>
        <v>0.36231884057971014</v>
      </c>
      <c r="C5" s="33">
        <v>25</v>
      </c>
      <c r="D5" s="33">
        <v>25</v>
      </c>
    </row>
    <row r="6" spans="1:4" x14ac:dyDescent="0.25">
      <c r="A6" s="76" t="s">
        <v>54</v>
      </c>
      <c r="B6" s="33">
        <f t="shared" si="0"/>
        <v>3.4637681159420288</v>
      </c>
      <c r="C6" s="33">
        <v>239</v>
      </c>
      <c r="D6" s="33">
        <v>239</v>
      </c>
    </row>
    <row r="7" spans="1:4" x14ac:dyDescent="0.25">
      <c r="A7" s="76" t="s">
        <v>56</v>
      </c>
      <c r="B7" s="33">
        <f t="shared" si="0"/>
        <v>0.50724637681159424</v>
      </c>
      <c r="C7" s="33">
        <v>35</v>
      </c>
      <c r="D7" s="33">
        <v>35</v>
      </c>
    </row>
    <row r="8" spans="1:4" x14ac:dyDescent="0.25">
      <c r="A8" s="76"/>
      <c r="B8" s="3"/>
      <c r="C8" s="60">
        <f>SUM(C4:C7)</f>
        <v>346</v>
      </c>
      <c r="D8" s="3"/>
    </row>
    <row r="9" spans="1:4" x14ac:dyDescent="0.25">
      <c r="A9" s="76"/>
      <c r="B9" s="3"/>
      <c r="C9" s="3"/>
      <c r="D9" s="3"/>
    </row>
    <row r="10" spans="1:4" ht="15.6" x14ac:dyDescent="0.3">
      <c r="A10" s="34" t="s">
        <v>0</v>
      </c>
      <c r="B10" s="9" t="s">
        <v>6</v>
      </c>
      <c r="C10" s="9" t="s">
        <v>1</v>
      </c>
      <c r="D10" s="9" t="s">
        <v>3</v>
      </c>
    </row>
    <row r="11" spans="1:4" x14ac:dyDescent="0.25">
      <c r="A11" s="76"/>
      <c r="B11" s="3"/>
      <c r="C11" s="3"/>
      <c r="D11" s="3"/>
    </row>
    <row r="12" spans="1:4" x14ac:dyDescent="0.25">
      <c r="A12" s="69" t="s">
        <v>51</v>
      </c>
      <c r="B12" s="70" t="s">
        <v>109</v>
      </c>
      <c r="C12" s="70"/>
      <c r="D12" s="70">
        <v>38</v>
      </c>
    </row>
    <row r="13" spans="1:4" x14ac:dyDescent="0.25">
      <c r="A13" s="76" t="s">
        <v>51</v>
      </c>
      <c r="B13" s="3" t="s">
        <v>246</v>
      </c>
      <c r="C13" s="3"/>
      <c r="D13" s="3"/>
    </row>
    <row r="14" spans="1:4" x14ac:dyDescent="0.25">
      <c r="A14" s="76" t="s">
        <v>51</v>
      </c>
      <c r="B14" s="3" t="s">
        <v>66</v>
      </c>
      <c r="C14" s="3"/>
      <c r="D14" s="3">
        <v>29</v>
      </c>
    </row>
    <row r="15" spans="1:4" x14ac:dyDescent="0.25">
      <c r="A15" s="76" t="s">
        <v>51</v>
      </c>
      <c r="B15" s="3" t="s">
        <v>247</v>
      </c>
      <c r="C15" s="3"/>
      <c r="D15" s="3"/>
    </row>
    <row r="16" spans="1:4" x14ac:dyDescent="0.25">
      <c r="A16" s="76" t="s">
        <v>51</v>
      </c>
      <c r="B16" s="3" t="s">
        <v>248</v>
      </c>
      <c r="C16" s="3"/>
      <c r="D16" s="3"/>
    </row>
    <row r="17" spans="1:4" x14ac:dyDescent="0.25">
      <c r="A17" s="76" t="s">
        <v>51</v>
      </c>
      <c r="B17" s="3" t="s">
        <v>249</v>
      </c>
      <c r="C17" s="3"/>
      <c r="D17" s="3">
        <v>6</v>
      </c>
    </row>
    <row r="18" spans="1:4" x14ac:dyDescent="0.25">
      <c r="A18" s="76" t="s">
        <v>51</v>
      </c>
      <c r="B18" s="3" t="s">
        <v>250</v>
      </c>
      <c r="C18" s="3"/>
      <c r="D18" s="3"/>
    </row>
    <row r="19" spans="1:4" x14ac:dyDescent="0.25">
      <c r="A19" s="76" t="s">
        <v>51</v>
      </c>
      <c r="B19" s="3" t="s">
        <v>251</v>
      </c>
      <c r="C19" s="3"/>
      <c r="D19" s="3"/>
    </row>
    <row r="20" spans="1:4" x14ac:dyDescent="0.25">
      <c r="A20" s="76" t="s">
        <v>51</v>
      </c>
      <c r="B20" s="3" t="s">
        <v>252</v>
      </c>
      <c r="C20" s="3"/>
      <c r="D20" s="3">
        <v>3</v>
      </c>
    </row>
    <row r="21" spans="1:4" x14ac:dyDescent="0.25">
      <c r="A21" s="76" t="s">
        <v>53</v>
      </c>
      <c r="B21" s="3" t="s">
        <v>155</v>
      </c>
      <c r="C21" s="3"/>
      <c r="D21" s="3">
        <v>11</v>
      </c>
    </row>
    <row r="22" spans="1:4" x14ac:dyDescent="0.25">
      <c r="A22" s="76" t="s">
        <v>53</v>
      </c>
      <c r="B22" s="3" t="s">
        <v>159</v>
      </c>
      <c r="C22" s="3"/>
      <c r="D22" s="3"/>
    </row>
    <row r="23" spans="1:4" x14ac:dyDescent="0.25">
      <c r="A23" s="69" t="s">
        <v>54</v>
      </c>
      <c r="B23" s="70" t="s">
        <v>100</v>
      </c>
      <c r="C23" s="70"/>
      <c r="D23" s="70">
        <v>74</v>
      </c>
    </row>
    <row r="24" spans="1:4" x14ac:dyDescent="0.25">
      <c r="A24" s="69" t="s">
        <v>54</v>
      </c>
      <c r="B24" s="70" t="s">
        <v>253</v>
      </c>
      <c r="C24" s="70"/>
      <c r="D24" s="70">
        <v>93</v>
      </c>
    </row>
    <row r="25" spans="1:4" x14ac:dyDescent="0.25">
      <c r="A25" s="76" t="s">
        <v>54</v>
      </c>
      <c r="B25" s="3" t="s">
        <v>254</v>
      </c>
      <c r="C25" s="3"/>
      <c r="D25" s="3">
        <v>33</v>
      </c>
    </row>
    <row r="26" spans="1:4" x14ac:dyDescent="0.25">
      <c r="A26" s="69" t="s">
        <v>54</v>
      </c>
      <c r="B26" s="70" t="s">
        <v>167</v>
      </c>
      <c r="C26" s="70"/>
      <c r="D26" s="70">
        <v>92</v>
      </c>
    </row>
    <row r="27" spans="1:4" x14ac:dyDescent="0.25">
      <c r="A27" s="76" t="s">
        <v>54</v>
      </c>
      <c r="B27" s="3" t="s">
        <v>182</v>
      </c>
      <c r="C27" s="3"/>
      <c r="D27" s="3"/>
    </row>
    <row r="28" spans="1:4" x14ac:dyDescent="0.25">
      <c r="A28" s="76" t="s">
        <v>54</v>
      </c>
      <c r="B28" s="3" t="s">
        <v>255</v>
      </c>
      <c r="C28" s="3"/>
      <c r="D28" s="3">
        <v>20</v>
      </c>
    </row>
    <row r="29" spans="1:4" x14ac:dyDescent="0.25">
      <c r="A29" s="76" t="s">
        <v>54</v>
      </c>
      <c r="B29" s="3" t="s">
        <v>256</v>
      </c>
      <c r="C29" s="3"/>
      <c r="D29" s="3">
        <v>45</v>
      </c>
    </row>
    <row r="30" spans="1:4" x14ac:dyDescent="0.25">
      <c r="A30" s="76" t="s">
        <v>54</v>
      </c>
      <c r="B30" s="3" t="s">
        <v>257</v>
      </c>
      <c r="C30" s="3"/>
      <c r="D30" s="3">
        <v>2</v>
      </c>
    </row>
    <row r="31" spans="1:4" x14ac:dyDescent="0.25">
      <c r="A31" s="76" t="s">
        <v>54</v>
      </c>
      <c r="B31" s="3" t="s">
        <v>258</v>
      </c>
      <c r="C31" s="3"/>
      <c r="D31" s="3">
        <v>1</v>
      </c>
    </row>
    <row r="32" spans="1:4" x14ac:dyDescent="0.25">
      <c r="A32" s="76" t="s">
        <v>54</v>
      </c>
      <c r="B32" s="3" t="s">
        <v>259</v>
      </c>
      <c r="C32" s="3"/>
      <c r="D32" s="3">
        <v>2</v>
      </c>
    </row>
    <row r="33" spans="1:4" x14ac:dyDescent="0.25">
      <c r="A33" s="76" t="s">
        <v>54</v>
      </c>
      <c r="B33" s="3" t="s">
        <v>174</v>
      </c>
      <c r="C33" s="3"/>
      <c r="D33" s="3"/>
    </row>
    <row r="34" spans="1:4" x14ac:dyDescent="0.25">
      <c r="A34" s="76" t="s">
        <v>54</v>
      </c>
      <c r="B34" s="3" t="s">
        <v>260</v>
      </c>
      <c r="C34" s="3"/>
      <c r="D34" s="3">
        <v>1</v>
      </c>
    </row>
    <row r="35" spans="1:4" x14ac:dyDescent="0.25">
      <c r="A35" s="69" t="s">
        <v>56</v>
      </c>
      <c r="B35" s="70" t="s">
        <v>261</v>
      </c>
      <c r="C35" s="70"/>
      <c r="D35" s="70">
        <v>18</v>
      </c>
    </row>
    <row r="36" spans="1:4" x14ac:dyDescent="0.25">
      <c r="A36" s="76" t="s">
        <v>56</v>
      </c>
      <c r="B36" s="3" t="s">
        <v>262</v>
      </c>
      <c r="C36" s="3"/>
      <c r="D36" s="3">
        <v>16</v>
      </c>
    </row>
  </sheetData>
  <mergeCells count="1">
    <mergeCell ref="A1:D1"/>
  </mergeCells>
  <pageMargins left="0.7" right="0.7" top="0.75" bottom="0.75" header="0.3" footer="0.3"/>
  <pageSetup paperSize="9" orientation="landscape" verticalDpi="0" r:id="rId1"/>
  <headerFooter>
    <oddHeader>&amp;L&amp;"Arial,Grassetto"UFFICIO AFFARI ISTITUZIONALI
ELEZIONI STUDENTI maggio 2025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820234CCEB3146BB566644C634A926" ma:contentTypeVersion="18" ma:contentTypeDescription="Creare un nuovo documento." ma:contentTypeScope="" ma:versionID="dfd696d8bcc4e8214dd5ca35c7e4459b">
  <xsd:schema xmlns:xsd="http://www.w3.org/2001/XMLSchema" xmlns:xs="http://www.w3.org/2001/XMLSchema" xmlns:p="http://schemas.microsoft.com/office/2006/metadata/properties" xmlns:ns2="a07d7c67-1a37-4b3b-bbfd-0fd1bf88aecc" xmlns:ns3="d5b050f9-afcf-4c15-935c-77dbe3c539c7" targetNamespace="http://schemas.microsoft.com/office/2006/metadata/properties" ma:root="true" ma:fieldsID="0b29bbf02a959413b896c0437801b643" ns2:_="" ns3:_="">
    <xsd:import namespace="a07d7c67-1a37-4b3b-bbfd-0fd1bf88aecc"/>
    <xsd:import namespace="d5b050f9-afcf-4c15-935c-77dbe3c539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7d7c67-1a37-4b3b-bbfd-0fd1bf88ae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4b7b5d8e-dff7-4066-a657-d577acaf2b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b050f9-afcf-4c15-935c-77dbe3c539c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84e91a7-08d7-4c3b-86c7-34bf19e27628}" ma:internalName="TaxCatchAll" ma:showField="CatchAllData" ma:web="d5b050f9-afcf-4c15-935c-77dbe3c539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07d7c67-1a37-4b3b-bbfd-0fd1bf88aecc">
      <Terms xmlns="http://schemas.microsoft.com/office/infopath/2007/PartnerControls"/>
    </lcf76f155ced4ddcb4097134ff3c332f>
    <TaxCatchAll xmlns="d5b050f9-afcf-4c15-935c-77dbe3c539c7"/>
  </documentManagement>
</p:properties>
</file>

<file path=customXml/itemProps1.xml><?xml version="1.0" encoding="utf-8"?>
<ds:datastoreItem xmlns:ds="http://schemas.openxmlformats.org/officeDocument/2006/customXml" ds:itemID="{20FD2A83-49BF-418C-BED7-7DCBC538CD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3D0CCE-7BF1-4F49-9B4B-F17F5005F3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7d7c67-1a37-4b3b-bbfd-0fd1bf88aecc"/>
    <ds:schemaRef ds:uri="d5b050f9-afcf-4c15-935c-77dbe3c539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E4591D2-53ED-4FEA-BC23-C42DBCE39502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CA1289F-9DB9-4E55-A6E6-6F5177862793}">
  <ds:schemaRefs>
    <ds:schemaRef ds:uri="http://schemas.microsoft.com/office/2006/metadata/properties"/>
    <ds:schemaRef ds:uri="http://schemas.microsoft.com/office/infopath/2007/PartnerControls"/>
    <ds:schemaRef ds:uri="a07d7c67-1a37-4b3b-bbfd-0fd1bf88aecc"/>
    <ds:schemaRef ds:uri="d5b050f9-afcf-4c15-935c-77dbe3c539c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20</vt:i4>
      </vt:variant>
    </vt:vector>
  </HeadingPairs>
  <TitlesOfParts>
    <vt:vector size="20" baseType="lpstr">
      <vt:lpstr>ELETTI FINALI</vt:lpstr>
      <vt:lpstr>ELETTI post CEC</vt:lpstr>
      <vt:lpstr>SA</vt:lpstr>
      <vt:lpstr>CdA</vt:lpstr>
      <vt:lpstr>NdV</vt:lpstr>
      <vt:lpstr>CdS</vt:lpstr>
      <vt:lpstr>CdS Dottorandi</vt:lpstr>
      <vt:lpstr>Architettura</vt:lpstr>
      <vt:lpstr>Economia</vt:lpstr>
      <vt:lpstr>Economia Aziendale</vt:lpstr>
      <vt:lpstr>FilCoSpe</vt:lpstr>
      <vt:lpstr>Giurisprudenza</vt:lpstr>
      <vt:lpstr>Ingegneria CITA</vt:lpstr>
      <vt:lpstr>Ingegneria IIEM</vt:lpstr>
      <vt:lpstr>Dip.to Lingue</vt:lpstr>
      <vt:lpstr>Matematica e Fisica</vt:lpstr>
      <vt:lpstr>Scienze</vt:lpstr>
      <vt:lpstr>Sc.Formazione</vt:lpstr>
      <vt:lpstr>Sc.Politiche</vt:lpstr>
      <vt:lpstr>Studi Umanistici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claudia.farina@uniroma3.it</dc:creator>
  <cp:lastModifiedBy>Claudia Farina</cp:lastModifiedBy>
  <cp:lastPrinted>2025-06-12T05:45:16Z</cp:lastPrinted>
  <dcterms:created xsi:type="dcterms:W3CDTF">2019-05-21T13:04:34Z</dcterms:created>
  <dcterms:modified xsi:type="dcterms:W3CDTF">2025-06-19T13:44:27Z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</Properties>
</file>